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ccrra-my.sharepoint.com/personal/jessica_read_naccrra_org/Documents/Desktop/"/>
    </mc:Choice>
  </mc:AlternateContent>
  <xr:revisionPtr revIDLastSave="0" documentId="8_{3EEA9432-5382-421D-9861-A038B5BCE3F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Budget" sheetId="2" r:id="rId1"/>
    <sheet name="Calculation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4" i="1"/>
  <c r="G23" i="1"/>
  <c r="F45" i="2" l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6" i="2"/>
  <c r="F18" i="2"/>
  <c r="F17" i="2"/>
  <c r="F16" i="2"/>
  <c r="F14" i="2"/>
  <c r="F13" i="2"/>
  <c r="F12" i="2"/>
  <c r="D7" i="2"/>
  <c r="F7" i="2" s="1"/>
  <c r="D6" i="2"/>
  <c r="F6" i="2" s="1"/>
  <c r="C41" i="1"/>
  <c r="C37" i="1"/>
  <c r="E22" i="1"/>
  <c r="E24" i="1"/>
  <c r="E23" i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C42" i="1"/>
  <c r="E20" i="1"/>
  <c r="G20" i="1" s="1"/>
  <c r="E19" i="1"/>
  <c r="E18" i="1"/>
  <c r="E17" i="1"/>
  <c r="E16" i="1"/>
  <c r="E15" i="1"/>
  <c r="G15" i="1" s="1"/>
  <c r="E14" i="1"/>
  <c r="C4" i="1"/>
  <c r="G4" i="1"/>
  <c r="D31" i="2" s="1"/>
  <c r="F31" i="2" s="1"/>
  <c r="P38" i="1"/>
  <c r="P41" i="1"/>
  <c r="P43" i="1"/>
  <c r="P44" i="1"/>
  <c r="P45" i="1"/>
  <c r="C44" i="1" l="1"/>
  <c r="J11" i="1"/>
  <c r="D10" i="2"/>
  <c r="F10" i="2" s="1"/>
  <c r="D9" i="2"/>
  <c r="F9" i="2" s="1"/>
  <c r="D8" i="2"/>
  <c r="F8" i="2" s="1"/>
  <c r="G19" i="1"/>
  <c r="G18" i="1"/>
  <c r="G17" i="1"/>
  <c r="G16" i="1"/>
  <c r="E13" i="1"/>
  <c r="D29" i="2" s="1"/>
  <c r="F29" i="2" s="1"/>
  <c r="G14" i="1"/>
  <c r="D31" i="1"/>
  <c r="C38" i="1"/>
  <c r="F20" i="2" l="1"/>
  <c r="D23" i="2"/>
  <c r="F23" i="2" s="1"/>
  <c r="D20" i="2"/>
  <c r="E9" i="2" s="1"/>
  <c r="E43" i="2" l="1"/>
  <c r="E6" i="2"/>
  <c r="E37" i="2"/>
  <c r="E42" i="2"/>
  <c r="E13" i="2"/>
  <c r="E32" i="2"/>
  <c r="E44" i="2"/>
  <c r="E10" i="2"/>
  <c r="E18" i="2"/>
  <c r="E35" i="2"/>
  <c r="E14" i="2"/>
  <c r="D24" i="2"/>
  <c r="F24" i="2" s="1"/>
  <c r="E8" i="2"/>
  <c r="E12" i="2"/>
  <c r="E26" i="2"/>
  <c r="E31" i="2"/>
  <c r="D25" i="2"/>
  <c r="F25" i="2" s="1"/>
  <c r="E16" i="2"/>
  <c r="E40" i="2"/>
  <c r="E30" i="2"/>
  <c r="E29" i="2"/>
  <c r="E23" i="2"/>
  <c r="E41" i="2"/>
  <c r="E36" i="2"/>
  <c r="E7" i="2"/>
  <c r="E34" i="2"/>
  <c r="E17" i="2"/>
  <c r="E33" i="2"/>
  <c r="E45" i="2"/>
  <c r="E39" i="2"/>
  <c r="E38" i="2"/>
  <c r="F27" i="2" l="1"/>
  <c r="F46" i="2" s="1"/>
  <c r="F48" i="2" s="1"/>
  <c r="E25" i="2"/>
  <c r="D27" i="2"/>
  <c r="E24" i="2"/>
  <c r="E20" i="2"/>
  <c r="D46" i="2" l="1"/>
  <c r="E27" i="2"/>
  <c r="E46" i="2" l="1"/>
  <c r="D48" i="2"/>
  <c r="E4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Wanda Kaiser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Wanda Kaiser:</t>
        </r>
        <r>
          <rPr>
            <sz val="9"/>
            <color indexed="81"/>
            <rFont val="Tahoma"/>
            <family val="2"/>
          </rPr>
          <t xml:space="preserve">
Amount charged per child at registration
</t>
        </r>
      </text>
    </comment>
    <comment ref="A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Wanda Kaiser:</t>
        </r>
        <r>
          <rPr>
            <sz val="9"/>
            <color indexed="81"/>
            <rFont val="Tahoma"/>
            <family val="2"/>
          </rPr>
          <t xml:space="preserve">
Amount charger per child annually for activity fees
</t>
        </r>
      </text>
    </comment>
    <comment ref="A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Wanda Kaiser:</t>
        </r>
        <r>
          <rPr>
            <sz val="9"/>
            <color indexed="81"/>
            <rFont val="Tahoma"/>
            <family val="2"/>
          </rPr>
          <t xml:space="preserve">
Cost per week per child 
for food
</t>
        </r>
      </text>
    </comment>
    <comment ref="A3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Wanda Kaiser:</t>
        </r>
        <r>
          <rPr>
            <sz val="9"/>
            <color indexed="81"/>
            <rFont val="Tahoma"/>
            <family val="2"/>
          </rPr>
          <t xml:space="preserve">
Cost per week per child 
for supplies
</t>
        </r>
      </text>
    </comment>
  </commentList>
</comments>
</file>

<file path=xl/sharedStrings.xml><?xml version="1.0" encoding="utf-8"?>
<sst xmlns="http://schemas.openxmlformats.org/spreadsheetml/2006/main" count="139" uniqueCount="95">
  <si>
    <t>Business Name:</t>
  </si>
  <si>
    <t>Starting Date:</t>
  </si>
  <si>
    <t>Licensed Slots</t>
  </si>
  <si>
    <t xml:space="preserve"> </t>
  </si>
  <si>
    <t>Weekly Rate</t>
  </si>
  <si>
    <t>Projected Enrollment</t>
  </si>
  <si>
    <t>Beginning Cash</t>
  </si>
  <si>
    <t>% of Tuition</t>
  </si>
  <si>
    <t>Cash In</t>
  </si>
  <si>
    <t xml:space="preserve">  Program Fees</t>
  </si>
  <si>
    <t xml:space="preserve">  Registration Fees</t>
  </si>
  <si>
    <t xml:space="preserve">  Activity Fees</t>
  </si>
  <si>
    <t xml:space="preserve">  Fundraising</t>
  </si>
  <si>
    <t xml:space="preserve">  Grants, Contributions, Donations</t>
  </si>
  <si>
    <t xml:space="preserve">  Other Income</t>
  </si>
  <si>
    <t xml:space="preserve">  Discounts (Vacations)</t>
  </si>
  <si>
    <t xml:space="preserve">    Total Cash In</t>
  </si>
  <si>
    <t xml:space="preserve">  Wages</t>
  </si>
  <si>
    <t xml:space="preserve">  Payroll Tax Expense</t>
  </si>
  <si>
    <t xml:space="preserve">  Employee Benefits</t>
  </si>
  <si>
    <t>Current Year</t>
  </si>
  <si>
    <t>Next Year</t>
  </si>
  <si>
    <t>Fiscal Year ending:</t>
  </si>
  <si>
    <t>__/__/20__</t>
  </si>
  <si>
    <t>%</t>
  </si>
  <si>
    <t>REVENUE AND SUPPORT</t>
  </si>
  <si>
    <t>Revenue</t>
  </si>
  <si>
    <t xml:space="preserve">    Parents Pay</t>
  </si>
  <si>
    <t xml:space="preserve">    Child Care Assistance Program</t>
  </si>
  <si>
    <t xml:space="preserve">    Food Subsidy Program</t>
  </si>
  <si>
    <t xml:space="preserve">    Activity Fees</t>
  </si>
  <si>
    <t>Support</t>
  </si>
  <si>
    <t>Foundation and Corporate Grants</t>
  </si>
  <si>
    <t>United Way</t>
  </si>
  <si>
    <t>Contributions and Donations</t>
  </si>
  <si>
    <t xml:space="preserve">Other </t>
  </si>
  <si>
    <t>Events and Fundraising</t>
  </si>
  <si>
    <t>Interest</t>
  </si>
  <si>
    <t>All Other</t>
  </si>
  <si>
    <t>TOTAL INCOME</t>
  </si>
  <si>
    <t>EXPENSES</t>
  </si>
  <si>
    <t>Payroll</t>
  </si>
  <si>
    <t>Payroll Taxes</t>
  </si>
  <si>
    <t>Health Benefits</t>
  </si>
  <si>
    <t>Other Benefits</t>
  </si>
  <si>
    <t>Subtotal Personnel</t>
  </si>
  <si>
    <t>Food</t>
  </si>
  <si>
    <t>Transportation</t>
  </si>
  <si>
    <t>Office Supplies</t>
  </si>
  <si>
    <t>Utilities</t>
  </si>
  <si>
    <t>Marketing and Promotions</t>
  </si>
  <si>
    <t>Insurance: Business/Liability/Real Estate</t>
  </si>
  <si>
    <t>Accounting/Legal</t>
  </si>
  <si>
    <t>Repairs/Maintenance</t>
  </si>
  <si>
    <t>Printing</t>
  </si>
  <si>
    <t>Postage</t>
  </si>
  <si>
    <t>Rent or Mortgage Interest</t>
  </si>
  <si>
    <t>Dues &amp; Subscriptions</t>
  </si>
  <si>
    <t>Training/Education - Staff</t>
  </si>
  <si>
    <t>Taxes/Licenses</t>
  </si>
  <si>
    <t>Depreciation</t>
  </si>
  <si>
    <t>Miscellaneous</t>
  </si>
  <si>
    <t>TOTAL EXPENSES</t>
  </si>
  <si>
    <t>NET SURPLUS (DEFICIT)</t>
  </si>
  <si>
    <t>Ratios</t>
  </si>
  <si>
    <t>Vacation Weeks:</t>
  </si>
  <si>
    <t># Teachers</t>
  </si>
  <si>
    <t>Salary</t>
  </si>
  <si>
    <t>Floaters</t>
  </si>
  <si>
    <t>Cook</t>
  </si>
  <si>
    <t>Based on Projected Enrollment</t>
  </si>
  <si>
    <t>Base Salaries Based on Full Enrollment</t>
  </si>
  <si>
    <t>Assistant Director</t>
  </si>
  <si>
    <t>Center Director</t>
  </si>
  <si>
    <t># Other Staff</t>
  </si>
  <si>
    <t xml:space="preserve">    Registration Fees</t>
  </si>
  <si>
    <t>See Calc</t>
  </si>
  <si>
    <t>% increase</t>
  </si>
  <si>
    <t>1)</t>
  </si>
  <si>
    <t>2)</t>
  </si>
  <si>
    <t xml:space="preserve">Business Name: </t>
  </si>
  <si>
    <t>Early Preschoolers</t>
  </si>
  <si>
    <t>Pre-K</t>
  </si>
  <si>
    <t xml:space="preserve">School Age </t>
  </si>
  <si>
    <t xml:space="preserve"> (Other)</t>
  </si>
  <si>
    <t xml:space="preserve"> Infants</t>
  </si>
  <si>
    <t>Toddlers</t>
  </si>
  <si>
    <t>Child Care Fees:</t>
  </si>
  <si>
    <t>Child Care Supplies</t>
  </si>
  <si>
    <t xml:space="preserve">  Child Care Assistance Program</t>
  </si>
  <si>
    <t xml:space="preserve">  Administrative Salaries (Director &amp; Asst)</t>
  </si>
  <si>
    <t>Input all information into the Budget tab to ensure proper calculation of your budget.</t>
  </si>
  <si>
    <t xml:space="preserve">Procedures for Preparing Your Child Care Budget </t>
  </si>
  <si>
    <t>Input all information into the Calculations tab to ensure proper estimation of fees and payroll. The required fields are shaded. 
*Leave any item blank that doesn't apply to your program.</t>
  </si>
  <si>
    <r>
      <t>Child Care Provider Budget Worksheet
Child Care Aware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of America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</si>
</sst>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3" fillId="0" borderId="0" xfId="0" applyFont="1" applyFill="1"/>
    <xf numFmtId="164" fontId="7" fillId="0" borderId="0" xfId="1" applyNumberFormat="1" applyFont="1" applyFill="1" applyAlignment="1">
      <alignment horizontal="center"/>
    </xf>
    <xf numFmtId="37" fontId="3" fillId="0" borderId="0" xfId="0" applyNumberFormat="1" applyFont="1" applyFill="1"/>
    <xf numFmtId="37" fontId="3" fillId="0" borderId="1" xfId="0" applyNumberFormat="1" applyFont="1" applyFill="1" applyBorder="1"/>
    <xf numFmtId="37" fontId="3" fillId="0" borderId="2" xfId="0" applyNumberFormat="1" applyFont="1" applyFill="1" applyBorder="1"/>
    <xf numFmtId="37" fontId="3" fillId="0" borderId="3" xfId="0" applyNumberFormat="1" applyFont="1" applyFill="1" applyBorder="1"/>
    <xf numFmtId="0" fontId="2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4" xfId="0" applyFont="1" applyBorder="1"/>
    <xf numFmtId="0" fontId="12" fillId="0" borderId="4" xfId="0" applyFont="1" applyBorder="1"/>
    <xf numFmtId="166" fontId="12" fillId="0" borderId="4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9" fontId="14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166" fontId="2" fillId="0" borderId="4" xfId="0" applyNumberFormat="1" applyFont="1" applyBorder="1"/>
    <xf numFmtId="9" fontId="15" fillId="0" borderId="4" xfId="0" applyNumberFormat="1" applyFont="1" applyBorder="1" applyAlignment="1">
      <alignment horizontal="center"/>
    </xf>
    <xf numFmtId="0" fontId="4" fillId="0" borderId="0" xfId="0" applyFont="1" applyFill="1"/>
    <xf numFmtId="9" fontId="5" fillId="0" borderId="0" xfId="0" applyNumberFormat="1" applyFont="1" applyFill="1"/>
    <xf numFmtId="0" fontId="0" fillId="0" borderId="0" xfId="0" applyFill="1"/>
    <xf numFmtId="17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164" fontId="6" fillId="0" borderId="0" xfId="1" applyNumberFormat="1" applyFont="1" applyFill="1" applyAlignment="1">
      <alignment horizontal="center"/>
    </xf>
    <xf numFmtId="44" fontId="3" fillId="0" borderId="0" xfId="2" applyFont="1" applyFill="1"/>
    <xf numFmtId="9" fontId="3" fillId="0" borderId="0" xfId="0" applyNumberFormat="1" applyFont="1" applyFill="1"/>
    <xf numFmtId="0" fontId="3" fillId="0" borderId="1" xfId="0" applyFont="1" applyFill="1" applyBorder="1"/>
    <xf numFmtId="9" fontId="5" fillId="0" borderId="1" xfId="0" applyNumberFormat="1" applyFont="1" applyFill="1" applyBorder="1"/>
    <xf numFmtId="0" fontId="0" fillId="0" borderId="1" xfId="0" applyFill="1" applyBorder="1"/>
    <xf numFmtId="165" fontId="3" fillId="0" borderId="0" xfId="2" applyNumberFormat="1" applyFont="1" applyFill="1"/>
    <xf numFmtId="9" fontId="5" fillId="0" borderId="0" xfId="0" applyNumberFormat="1" applyFont="1" applyFill="1" applyBorder="1"/>
    <xf numFmtId="9" fontId="6" fillId="0" borderId="0" xfId="0" applyNumberFormat="1" applyFont="1" applyFill="1"/>
    <xf numFmtId="38" fontId="7" fillId="0" borderId="0" xfId="0" applyNumberFormat="1" applyFont="1" applyFill="1"/>
    <xf numFmtId="9" fontId="8" fillId="0" borderId="1" xfId="0" applyNumberFormat="1" applyFont="1" applyFill="1" applyBorder="1"/>
    <xf numFmtId="0" fontId="0" fillId="0" borderId="0" xfId="0" applyFill="1" applyAlignment="1">
      <alignment horizontal="center" vertical="center"/>
    </xf>
    <xf numFmtId="164" fontId="6" fillId="2" borderId="0" xfId="1" applyNumberFormat="1" applyFont="1" applyFill="1" applyAlignment="1">
      <alignment horizontal="center"/>
    </xf>
    <xf numFmtId="0" fontId="3" fillId="2" borderId="0" xfId="0" applyFont="1" applyFill="1"/>
    <xf numFmtId="9" fontId="3" fillId="2" borderId="0" xfId="0" applyNumberFormat="1" applyFont="1" applyFill="1"/>
    <xf numFmtId="37" fontId="3" fillId="2" borderId="0" xfId="0" applyNumberFormat="1" applyFont="1" applyFill="1"/>
    <xf numFmtId="166" fontId="12" fillId="2" borderId="4" xfId="0" applyNumberFormat="1" applyFont="1" applyFill="1" applyBorder="1"/>
    <xf numFmtId="9" fontId="12" fillId="2" borderId="4" xfId="0" applyNumberFormat="1" applyFont="1" applyFill="1" applyBorder="1"/>
    <xf numFmtId="44" fontId="12" fillId="2" borderId="4" xfId="0" applyNumberFormat="1" applyFont="1" applyFill="1" applyBorder="1"/>
    <xf numFmtId="20" fontId="3" fillId="2" borderId="0" xfId="0" applyNumberFormat="1" applyFont="1" applyFill="1"/>
    <xf numFmtId="0" fontId="9" fillId="0" borderId="0" xfId="3" applyFill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8" xfId="0" applyFont="1" applyBorder="1" applyAlignment="1"/>
    <xf numFmtId="0" fontId="18" fillId="0" borderId="9" xfId="0" applyFont="1" applyBorder="1" applyAlignment="1"/>
    <xf numFmtId="0" fontId="18" fillId="0" borderId="10" xfId="0" applyFont="1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472723</xdr:colOff>
      <xdr:row>8</xdr:row>
      <xdr:rowOff>14110</xdr:rowOff>
    </xdr:from>
    <xdr:to>
      <xdr:col>13</xdr:col>
      <xdr:colOff>599722</xdr:colOff>
      <xdr:row>10</xdr:row>
      <xdr:rowOff>196780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D1D010-4D25-44A5-94B4-780BFB6E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8056" y="1883832"/>
          <a:ext cx="733777" cy="577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723900</xdr:colOff>
      <xdr:row>8</xdr:row>
      <xdr:rowOff>7760</xdr:rowOff>
    </xdr:from>
    <xdr:to>
      <xdr:col>16</xdr:col>
      <xdr:colOff>622299</xdr:colOff>
      <xdr:row>10</xdr:row>
      <xdr:rowOff>181993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96DD2-4BD5-48B3-B4DC-65BAF82A1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9850" y="1531760"/>
          <a:ext cx="685799" cy="542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zoomScale="90" zoomScaleNormal="90" workbookViewId="0">
      <selection activeCell="K18" sqref="K18"/>
    </sheetView>
  </sheetViews>
  <sheetFormatPr defaultRowHeight="14.5" x14ac:dyDescent="0.35"/>
  <cols>
    <col min="1" max="1" width="13" customWidth="1"/>
    <col min="2" max="2" width="42.453125" bestFit="1" customWidth="1"/>
    <col min="3" max="3" width="2.81640625" customWidth="1"/>
    <col min="4" max="4" width="14.1796875" bestFit="1" customWidth="1"/>
    <col min="5" max="5" width="10.26953125" bestFit="1" customWidth="1"/>
    <col min="6" max="6" width="14.1796875" bestFit="1" customWidth="1"/>
    <col min="8" max="8" width="3.90625" customWidth="1"/>
    <col min="9" max="9" width="8.7265625" customWidth="1"/>
  </cols>
  <sheetData>
    <row r="1" spans="1:14" ht="20.5" x14ac:dyDescent="0.45">
      <c r="A1" s="7" t="s">
        <v>80</v>
      </c>
      <c r="B1" s="8"/>
      <c r="C1" s="8"/>
      <c r="D1" s="8"/>
      <c r="E1" s="8"/>
      <c r="F1" s="8"/>
      <c r="H1" s="63" t="s">
        <v>92</v>
      </c>
      <c r="I1" s="64"/>
      <c r="J1" s="64"/>
      <c r="K1" s="64"/>
      <c r="L1" s="64"/>
      <c r="M1" s="64"/>
      <c r="N1" s="65"/>
    </row>
    <row r="2" spans="1:14" ht="20" x14ac:dyDescent="0.4">
      <c r="A2" s="8"/>
      <c r="B2" s="8"/>
      <c r="C2" s="8"/>
      <c r="D2" s="9" t="s">
        <v>20</v>
      </c>
      <c r="E2" s="9"/>
      <c r="F2" s="9" t="s">
        <v>21</v>
      </c>
      <c r="H2" s="66"/>
      <c r="I2" s="60"/>
      <c r="J2" s="60"/>
      <c r="K2" s="60"/>
      <c r="L2" s="60"/>
      <c r="M2" s="60"/>
      <c r="N2" s="67"/>
    </row>
    <row r="3" spans="1:14" ht="20" customHeight="1" x14ac:dyDescent="0.4">
      <c r="A3" s="8"/>
      <c r="B3" s="10" t="s">
        <v>22</v>
      </c>
      <c r="C3" s="8"/>
      <c r="D3" s="9" t="s">
        <v>23</v>
      </c>
      <c r="E3" s="11" t="s">
        <v>24</v>
      </c>
      <c r="F3" s="9" t="s">
        <v>23</v>
      </c>
      <c r="H3" s="68" t="s">
        <v>78</v>
      </c>
      <c r="I3" s="52" t="s">
        <v>93</v>
      </c>
      <c r="J3" s="53"/>
      <c r="K3" s="53"/>
      <c r="L3" s="53"/>
      <c r="M3" s="53"/>
      <c r="N3" s="69"/>
    </row>
    <row r="4" spans="1:14" ht="20" x14ac:dyDescent="0.4">
      <c r="A4" s="12" t="s">
        <v>25</v>
      </c>
      <c r="B4" s="13"/>
      <c r="C4" s="13"/>
      <c r="D4" s="14"/>
      <c r="E4" s="15"/>
      <c r="F4" s="14" t="s">
        <v>77</v>
      </c>
      <c r="H4" s="70"/>
      <c r="I4" s="50"/>
      <c r="J4" s="51"/>
      <c r="K4" s="51"/>
      <c r="L4" s="51"/>
      <c r="M4" s="51"/>
      <c r="N4" s="71"/>
    </row>
    <row r="5" spans="1:14" ht="20" x14ac:dyDescent="0.4">
      <c r="A5" s="13" t="s">
        <v>26</v>
      </c>
      <c r="B5" s="13" t="s">
        <v>87</v>
      </c>
      <c r="C5" s="13"/>
      <c r="D5" s="14"/>
      <c r="E5" s="15"/>
      <c r="F5" s="45">
        <v>0.05</v>
      </c>
      <c r="H5" s="72"/>
      <c r="I5" s="54"/>
      <c r="J5" s="55"/>
      <c r="K5" s="55"/>
      <c r="L5" s="55"/>
      <c r="M5" s="55"/>
      <c r="N5" s="73"/>
    </row>
    <row r="6" spans="1:14" ht="15.5" x14ac:dyDescent="0.35">
      <c r="A6" s="45"/>
      <c r="B6" s="13" t="s">
        <v>27</v>
      </c>
      <c r="C6" s="13"/>
      <c r="D6" s="14">
        <f>Calculations!$A$30*(((Calculations!G5*Calculations!$E$5)+(Calculations!G6*Calculations!$E$6)+(Calculations!G7*Calculations!$E$7)+(Calculations!G8*Calculations!$E$8)+(Calculations!G9*Calculations!$E$9)+(Calculations!G10*Calculations!$E$10)))*SUM(52-Calculations!$G$2)</f>
        <v>0</v>
      </c>
      <c r="E6" s="17" t="e">
        <f t="shared" ref="E6:E7" si="0">D6/$D$20</f>
        <v>#DIV/0!</v>
      </c>
      <c r="F6" s="14">
        <f>+D6*(SUM(1+$F$5))</f>
        <v>0</v>
      </c>
      <c r="H6" s="70"/>
      <c r="I6" s="60"/>
      <c r="J6" s="60"/>
      <c r="K6" s="60"/>
      <c r="L6" s="60"/>
      <c r="M6" s="60"/>
      <c r="N6" s="67"/>
    </row>
    <row r="7" spans="1:14" ht="15.5" customHeight="1" x14ac:dyDescent="0.35">
      <c r="A7" s="45"/>
      <c r="B7" s="13" t="s">
        <v>28</v>
      </c>
      <c r="C7" s="13"/>
      <c r="D7" s="14">
        <f>Calculations!$A$31*(((Calculations!G5*Calculations!$E$5)+(Calculations!G6*Calculations!$E$6)+(Calculations!G7*Calculations!$E$7)+(Calculations!G8*Calculations!$E$8)+(Calculations!G9*Calculations!$E$9)+(Calculations!G10*Calculations!$E$10)))*SUM(52-Calculations!$G$2)</f>
        <v>0</v>
      </c>
      <c r="E7" s="17" t="e">
        <f t="shared" si="0"/>
        <v>#DIV/0!</v>
      </c>
      <c r="F7" s="14">
        <f t="shared" ref="F7:F10" si="1">+D7*(SUM(1+$F$5))</f>
        <v>0</v>
      </c>
      <c r="H7" s="68" t="s">
        <v>79</v>
      </c>
      <c r="I7" s="58" t="s">
        <v>91</v>
      </c>
      <c r="J7" s="56"/>
      <c r="K7" s="56"/>
      <c r="L7" s="56"/>
      <c r="M7" s="56"/>
      <c r="N7" s="74"/>
    </row>
    <row r="8" spans="1:14" ht="15.5" x14ac:dyDescent="0.35">
      <c r="A8" s="45"/>
      <c r="B8" s="13" t="s">
        <v>29</v>
      </c>
      <c r="C8" s="13"/>
      <c r="D8" s="14">
        <f>SUM(D6:D7)*$A$8</f>
        <v>0</v>
      </c>
      <c r="E8" s="17" t="e">
        <f>D8/$D$20</f>
        <v>#DIV/0!</v>
      </c>
      <c r="F8" s="14">
        <f t="shared" si="1"/>
        <v>0</v>
      </c>
      <c r="H8" s="75"/>
      <c r="I8" s="59"/>
      <c r="J8" s="57"/>
      <c r="K8" s="57"/>
      <c r="L8" s="57"/>
      <c r="M8" s="57"/>
      <c r="N8" s="76"/>
    </row>
    <row r="9" spans="1:14" ht="15.5" x14ac:dyDescent="0.35">
      <c r="A9" s="46"/>
      <c r="B9" s="13" t="s">
        <v>75</v>
      </c>
      <c r="C9" s="13"/>
      <c r="D9" s="14">
        <f>SUM(+Calculations!$G$4)*$A$9</f>
        <v>0</v>
      </c>
      <c r="E9" s="17" t="e">
        <f t="shared" ref="E9:E10" si="2">D9/$D$20</f>
        <v>#DIV/0!</v>
      </c>
      <c r="F9" s="14">
        <f t="shared" si="1"/>
        <v>0</v>
      </c>
      <c r="H9" s="77" t="s">
        <v>94</v>
      </c>
      <c r="I9" s="61"/>
      <c r="J9" s="61"/>
      <c r="K9" s="61"/>
      <c r="L9" s="61"/>
      <c r="M9" s="61"/>
      <c r="N9" s="67"/>
    </row>
    <row r="10" spans="1:14" ht="15.5" x14ac:dyDescent="0.35">
      <c r="A10" s="46"/>
      <c r="B10" s="13" t="s">
        <v>30</v>
      </c>
      <c r="C10" s="13"/>
      <c r="D10" s="14">
        <f>SUM(+Calculations!$G$4)*$A$10</f>
        <v>0</v>
      </c>
      <c r="E10" s="17" t="e">
        <f t="shared" si="2"/>
        <v>#DIV/0!</v>
      </c>
      <c r="F10" s="14">
        <f t="shared" si="1"/>
        <v>0</v>
      </c>
      <c r="H10" s="78"/>
      <c r="I10" s="62"/>
      <c r="J10" s="62"/>
      <c r="K10" s="62"/>
      <c r="L10" s="62"/>
      <c r="M10" s="62"/>
      <c r="N10" s="67"/>
    </row>
    <row r="11" spans="1:14" ht="16" thickBot="1" x14ac:dyDescent="0.4">
      <c r="A11" s="13"/>
      <c r="B11" s="13"/>
      <c r="C11" s="13"/>
      <c r="D11" s="14"/>
      <c r="E11" s="17" t="s">
        <v>3</v>
      </c>
      <c r="F11" s="14" t="s">
        <v>3</v>
      </c>
      <c r="H11" s="79"/>
      <c r="I11" s="80"/>
      <c r="J11" s="80"/>
      <c r="K11" s="80"/>
      <c r="L11" s="80"/>
      <c r="M11" s="80"/>
      <c r="N11" s="81"/>
    </row>
    <row r="12" spans="1:14" ht="15.5" x14ac:dyDescent="0.35">
      <c r="A12" s="13" t="s">
        <v>31</v>
      </c>
      <c r="B12" s="13" t="s">
        <v>32</v>
      </c>
      <c r="C12" s="13"/>
      <c r="D12" s="44">
        <v>0</v>
      </c>
      <c r="E12" s="17" t="e">
        <f t="shared" ref="E12:E18" si="3">D12/$D$20</f>
        <v>#DIV/0!</v>
      </c>
      <c r="F12" s="14">
        <f t="shared" ref="F12:F14" si="4">+D12*(SUM(1+$F$5))</f>
        <v>0</v>
      </c>
    </row>
    <row r="13" spans="1:14" ht="15.5" x14ac:dyDescent="0.35">
      <c r="A13" s="13"/>
      <c r="B13" s="13" t="s">
        <v>33</v>
      </c>
      <c r="C13" s="13"/>
      <c r="D13" s="44">
        <v>0</v>
      </c>
      <c r="E13" s="17" t="e">
        <f t="shared" si="3"/>
        <v>#DIV/0!</v>
      </c>
      <c r="F13" s="14">
        <f t="shared" si="4"/>
        <v>0</v>
      </c>
    </row>
    <row r="14" spans="1:14" ht="15.5" x14ac:dyDescent="0.35">
      <c r="A14" s="13"/>
      <c r="B14" s="13" t="s">
        <v>34</v>
      </c>
      <c r="C14" s="13"/>
      <c r="D14" s="44">
        <v>0</v>
      </c>
      <c r="E14" s="17" t="e">
        <f t="shared" si="3"/>
        <v>#DIV/0!</v>
      </c>
      <c r="F14" s="14">
        <f t="shared" si="4"/>
        <v>0</v>
      </c>
    </row>
    <row r="15" spans="1:14" ht="15.5" x14ac:dyDescent="0.35">
      <c r="A15" s="13"/>
      <c r="B15" s="13" t="s">
        <v>3</v>
      </c>
      <c r="C15" s="13"/>
      <c r="D15" s="14"/>
      <c r="E15" s="17"/>
      <c r="F15" s="14"/>
    </row>
    <row r="16" spans="1:14" ht="15.5" x14ac:dyDescent="0.35">
      <c r="A16" s="13" t="s">
        <v>35</v>
      </c>
      <c r="B16" s="13" t="s">
        <v>36</v>
      </c>
      <c r="C16" s="13"/>
      <c r="D16" s="44">
        <v>0</v>
      </c>
      <c r="E16" s="17" t="e">
        <f t="shared" si="3"/>
        <v>#DIV/0!</v>
      </c>
      <c r="F16" s="14">
        <f t="shared" ref="F16:F18" si="5">+D16*(SUM(1+$F$5))</f>
        <v>0</v>
      </c>
    </row>
    <row r="17" spans="1:6" ht="15.5" x14ac:dyDescent="0.35">
      <c r="A17" s="13"/>
      <c r="B17" s="13" t="s">
        <v>37</v>
      </c>
      <c r="C17" s="13"/>
      <c r="D17" s="44">
        <v>0</v>
      </c>
      <c r="E17" s="17" t="e">
        <f t="shared" si="3"/>
        <v>#DIV/0!</v>
      </c>
      <c r="F17" s="14">
        <f t="shared" si="5"/>
        <v>0</v>
      </c>
    </row>
    <row r="18" spans="1:6" ht="15.5" x14ac:dyDescent="0.35">
      <c r="A18" s="13"/>
      <c r="B18" s="13" t="s">
        <v>38</v>
      </c>
      <c r="C18" s="13"/>
      <c r="D18" s="44">
        <v>0</v>
      </c>
      <c r="E18" s="17" t="e">
        <f t="shared" si="3"/>
        <v>#DIV/0!</v>
      </c>
      <c r="F18" s="14">
        <f t="shared" si="5"/>
        <v>0</v>
      </c>
    </row>
    <row r="19" spans="1:6" ht="20" x14ac:dyDescent="0.4">
      <c r="A19" s="13"/>
      <c r="B19" s="13"/>
      <c r="C19" s="13"/>
      <c r="D19" s="14" t="s">
        <v>3</v>
      </c>
      <c r="E19" s="16"/>
      <c r="F19" s="14" t="s">
        <v>3</v>
      </c>
    </row>
    <row r="20" spans="1:6" ht="15.5" x14ac:dyDescent="0.35">
      <c r="A20" s="13"/>
      <c r="B20" s="18" t="s">
        <v>39</v>
      </c>
      <c r="C20" s="13"/>
      <c r="D20" s="19">
        <f>SUM(D6:D18)</f>
        <v>0</v>
      </c>
      <c r="E20" s="20" t="e">
        <f t="shared" ref="E20:F20" si="6">SUM(E6:E18)</f>
        <v>#DIV/0!</v>
      </c>
      <c r="F20" s="19">
        <f t="shared" si="6"/>
        <v>0</v>
      </c>
    </row>
    <row r="21" spans="1:6" ht="20" x14ac:dyDescent="0.4">
      <c r="A21" s="13"/>
      <c r="B21" s="13"/>
      <c r="C21" s="13"/>
      <c r="D21" s="14"/>
      <c r="E21" s="16"/>
      <c r="F21" s="14"/>
    </row>
    <row r="22" spans="1:6" ht="15.5" x14ac:dyDescent="0.35">
      <c r="A22" s="12" t="s">
        <v>40</v>
      </c>
      <c r="B22" s="13"/>
      <c r="C22" s="13"/>
      <c r="D22" s="14"/>
      <c r="E22" s="17"/>
      <c r="F22" s="14"/>
    </row>
    <row r="23" spans="1:6" ht="15.5" x14ac:dyDescent="0.35">
      <c r="A23" s="13" t="s">
        <v>76</v>
      </c>
      <c r="B23" s="13" t="s">
        <v>41</v>
      </c>
      <c r="C23" s="13"/>
      <c r="D23" s="14" t="e">
        <f>SUM(Calculations!G14:G24)</f>
        <v>#DIV/0!</v>
      </c>
      <c r="E23" s="17" t="e">
        <f t="shared" ref="E23:E48" si="7">D23/$D$20</f>
        <v>#DIV/0!</v>
      </c>
      <c r="F23" s="14" t="e">
        <f t="shared" ref="F23:F26" si="8">+D23*(SUM(1+$F$5))</f>
        <v>#DIV/0!</v>
      </c>
    </row>
    <row r="24" spans="1:6" ht="15.5" x14ac:dyDescent="0.35">
      <c r="A24" s="45"/>
      <c r="B24" s="13" t="s">
        <v>42</v>
      </c>
      <c r="C24" s="13"/>
      <c r="D24" s="14" t="e">
        <f>+D23*$A$24</f>
        <v>#DIV/0!</v>
      </c>
      <c r="E24" s="17" t="e">
        <f t="shared" si="7"/>
        <v>#DIV/0!</v>
      </c>
      <c r="F24" s="14" t="e">
        <f t="shared" si="8"/>
        <v>#DIV/0!</v>
      </c>
    </row>
    <row r="25" spans="1:6" ht="15.5" x14ac:dyDescent="0.35">
      <c r="A25" s="45"/>
      <c r="B25" s="13" t="s">
        <v>43</v>
      </c>
      <c r="C25" s="13"/>
      <c r="D25" s="14" t="e">
        <f>+D23*$A$25</f>
        <v>#DIV/0!</v>
      </c>
      <c r="E25" s="17" t="e">
        <f t="shared" si="7"/>
        <v>#DIV/0!</v>
      </c>
      <c r="F25" s="14" t="e">
        <f t="shared" si="8"/>
        <v>#DIV/0!</v>
      </c>
    </row>
    <row r="26" spans="1:6" ht="15.5" x14ac:dyDescent="0.35">
      <c r="A26" s="13"/>
      <c r="B26" s="13" t="s">
        <v>44</v>
      </c>
      <c r="C26" s="13"/>
      <c r="D26" s="14"/>
      <c r="E26" s="17" t="e">
        <f t="shared" si="7"/>
        <v>#DIV/0!</v>
      </c>
      <c r="F26" s="14">
        <f t="shared" si="8"/>
        <v>0</v>
      </c>
    </row>
    <row r="27" spans="1:6" ht="15.5" x14ac:dyDescent="0.35">
      <c r="A27" s="13" t="s">
        <v>45</v>
      </c>
      <c r="B27" s="13"/>
      <c r="C27" s="13"/>
      <c r="D27" s="14" t="e">
        <f>SUM(D23:D26)</f>
        <v>#DIV/0!</v>
      </c>
      <c r="E27" s="17" t="e">
        <f t="shared" si="7"/>
        <v>#DIV/0!</v>
      </c>
      <c r="F27" s="14" t="e">
        <f>SUM(F23:F26)</f>
        <v>#DIV/0!</v>
      </c>
    </row>
    <row r="28" spans="1:6" ht="15.5" x14ac:dyDescent="0.35">
      <c r="A28" s="13"/>
      <c r="B28" s="13"/>
      <c r="C28" s="13"/>
      <c r="D28" s="14"/>
      <c r="E28" s="17" t="s">
        <v>3</v>
      </c>
      <c r="F28" s="14"/>
    </row>
    <row r="29" spans="1:6" ht="15.5" x14ac:dyDescent="0.35">
      <c r="A29" s="46"/>
      <c r="B29" s="13" t="s">
        <v>46</v>
      </c>
      <c r="C29" s="13"/>
      <c r="D29" s="14">
        <f>SUM(+Calculations!$G$4+Calculations!$E$13)*$A$29*SUM(52-Calculations!$G$2)</f>
        <v>0</v>
      </c>
      <c r="E29" s="17" t="e">
        <f t="shared" si="7"/>
        <v>#DIV/0!</v>
      </c>
      <c r="F29" s="14">
        <f t="shared" ref="F29:F45" si="9">+D29*(SUM(1+$F$5))</f>
        <v>0</v>
      </c>
    </row>
    <row r="30" spans="1:6" ht="15.5" x14ac:dyDescent="0.35">
      <c r="A30" s="13"/>
      <c r="B30" s="13" t="s">
        <v>47</v>
      </c>
      <c r="C30" s="13"/>
      <c r="D30" s="44"/>
      <c r="E30" s="17" t="e">
        <f t="shared" si="7"/>
        <v>#DIV/0!</v>
      </c>
      <c r="F30" s="14">
        <f t="shared" si="9"/>
        <v>0</v>
      </c>
    </row>
    <row r="31" spans="1:6" ht="15.5" x14ac:dyDescent="0.35">
      <c r="A31" s="46"/>
      <c r="B31" s="13" t="s">
        <v>88</v>
      </c>
      <c r="C31" s="13"/>
      <c r="D31" s="14">
        <f>SUM(+Calculations!$G$4)*$A$31*SUM(52-Calculations!$G$2)</f>
        <v>0</v>
      </c>
      <c r="E31" s="17" t="e">
        <f t="shared" si="7"/>
        <v>#DIV/0!</v>
      </c>
      <c r="F31" s="14">
        <f t="shared" si="9"/>
        <v>0</v>
      </c>
    </row>
    <row r="32" spans="1:6" ht="15.5" x14ac:dyDescent="0.35">
      <c r="A32" s="13"/>
      <c r="B32" s="13" t="s">
        <v>48</v>
      </c>
      <c r="C32" s="13"/>
      <c r="D32" s="44"/>
      <c r="E32" s="17" t="e">
        <f t="shared" si="7"/>
        <v>#DIV/0!</v>
      </c>
      <c r="F32" s="14">
        <f t="shared" si="9"/>
        <v>0</v>
      </c>
    </row>
    <row r="33" spans="1:6" ht="15.5" x14ac:dyDescent="0.35">
      <c r="A33" s="13"/>
      <c r="B33" s="13" t="s">
        <v>49</v>
      </c>
      <c r="C33" s="13"/>
      <c r="D33" s="44"/>
      <c r="E33" s="17" t="e">
        <f t="shared" si="7"/>
        <v>#DIV/0!</v>
      </c>
      <c r="F33" s="14">
        <f t="shared" si="9"/>
        <v>0</v>
      </c>
    </row>
    <row r="34" spans="1:6" ht="15.5" x14ac:dyDescent="0.35">
      <c r="A34" s="13"/>
      <c r="B34" s="13" t="s">
        <v>50</v>
      </c>
      <c r="C34" s="13"/>
      <c r="D34" s="44"/>
      <c r="E34" s="17" t="e">
        <f t="shared" si="7"/>
        <v>#DIV/0!</v>
      </c>
      <c r="F34" s="14">
        <f t="shared" si="9"/>
        <v>0</v>
      </c>
    </row>
    <row r="35" spans="1:6" ht="15.5" x14ac:dyDescent="0.35">
      <c r="A35" s="13"/>
      <c r="B35" s="13" t="s">
        <v>51</v>
      </c>
      <c r="C35" s="13"/>
      <c r="D35" s="44"/>
      <c r="E35" s="17" t="e">
        <f t="shared" si="7"/>
        <v>#DIV/0!</v>
      </c>
      <c r="F35" s="14">
        <f t="shared" si="9"/>
        <v>0</v>
      </c>
    </row>
    <row r="36" spans="1:6" ht="15.5" x14ac:dyDescent="0.35">
      <c r="A36" s="13"/>
      <c r="B36" s="13" t="s">
        <v>52</v>
      </c>
      <c r="C36" s="13"/>
      <c r="D36" s="44"/>
      <c r="E36" s="17" t="e">
        <f t="shared" si="7"/>
        <v>#DIV/0!</v>
      </c>
      <c r="F36" s="14">
        <f t="shared" si="9"/>
        <v>0</v>
      </c>
    </row>
    <row r="37" spans="1:6" ht="15.5" x14ac:dyDescent="0.35">
      <c r="A37" s="13"/>
      <c r="B37" s="13" t="s">
        <v>53</v>
      </c>
      <c r="C37" s="13"/>
      <c r="D37" s="44"/>
      <c r="E37" s="17" t="e">
        <f t="shared" si="7"/>
        <v>#DIV/0!</v>
      </c>
      <c r="F37" s="14">
        <f t="shared" si="9"/>
        <v>0</v>
      </c>
    </row>
    <row r="38" spans="1:6" ht="15.5" x14ac:dyDescent="0.35">
      <c r="A38" s="13"/>
      <c r="B38" s="13" t="s">
        <v>54</v>
      </c>
      <c r="C38" s="13"/>
      <c r="D38" s="44"/>
      <c r="E38" s="17" t="e">
        <f t="shared" si="7"/>
        <v>#DIV/0!</v>
      </c>
      <c r="F38" s="14">
        <f t="shared" si="9"/>
        <v>0</v>
      </c>
    </row>
    <row r="39" spans="1:6" ht="15.5" x14ac:dyDescent="0.35">
      <c r="A39" s="13"/>
      <c r="B39" s="13" t="s">
        <v>55</v>
      </c>
      <c r="C39" s="13"/>
      <c r="D39" s="44"/>
      <c r="E39" s="17" t="e">
        <f t="shared" si="7"/>
        <v>#DIV/0!</v>
      </c>
      <c r="F39" s="14">
        <f t="shared" si="9"/>
        <v>0</v>
      </c>
    </row>
    <row r="40" spans="1:6" ht="15.5" x14ac:dyDescent="0.35">
      <c r="A40" s="13"/>
      <c r="B40" s="13" t="s">
        <v>56</v>
      </c>
      <c r="C40" s="13"/>
      <c r="D40" s="44"/>
      <c r="E40" s="17" t="e">
        <f t="shared" si="7"/>
        <v>#DIV/0!</v>
      </c>
      <c r="F40" s="14">
        <f t="shared" si="9"/>
        <v>0</v>
      </c>
    </row>
    <row r="41" spans="1:6" ht="15.5" x14ac:dyDescent="0.35">
      <c r="A41" s="13"/>
      <c r="B41" s="13" t="s">
        <v>57</v>
      </c>
      <c r="C41" s="13"/>
      <c r="D41" s="44"/>
      <c r="E41" s="17" t="e">
        <f t="shared" si="7"/>
        <v>#DIV/0!</v>
      </c>
      <c r="F41" s="14">
        <f t="shared" si="9"/>
        <v>0</v>
      </c>
    </row>
    <row r="42" spans="1:6" ht="15.5" x14ac:dyDescent="0.35">
      <c r="A42" s="13"/>
      <c r="B42" s="13" t="s">
        <v>58</v>
      </c>
      <c r="C42" s="13"/>
      <c r="D42" s="44"/>
      <c r="E42" s="17" t="e">
        <f t="shared" si="7"/>
        <v>#DIV/0!</v>
      </c>
      <c r="F42" s="14">
        <f t="shared" si="9"/>
        <v>0</v>
      </c>
    </row>
    <row r="43" spans="1:6" ht="15.5" x14ac:dyDescent="0.35">
      <c r="A43" s="13"/>
      <c r="B43" s="13" t="s">
        <v>59</v>
      </c>
      <c r="C43" s="13"/>
      <c r="D43" s="44"/>
      <c r="E43" s="17" t="e">
        <f t="shared" si="7"/>
        <v>#DIV/0!</v>
      </c>
      <c r="F43" s="14">
        <f t="shared" si="9"/>
        <v>0</v>
      </c>
    </row>
    <row r="44" spans="1:6" ht="15.5" x14ac:dyDescent="0.35">
      <c r="A44" s="13"/>
      <c r="B44" s="13" t="s">
        <v>60</v>
      </c>
      <c r="C44" s="13"/>
      <c r="D44" s="44"/>
      <c r="E44" s="17" t="e">
        <f t="shared" si="7"/>
        <v>#DIV/0!</v>
      </c>
      <c r="F44" s="14">
        <f t="shared" si="9"/>
        <v>0</v>
      </c>
    </row>
    <row r="45" spans="1:6" ht="15.5" x14ac:dyDescent="0.35">
      <c r="A45" s="13"/>
      <c r="B45" s="13" t="s">
        <v>61</v>
      </c>
      <c r="C45" s="13"/>
      <c r="D45" s="44"/>
      <c r="E45" s="17" t="e">
        <f t="shared" si="7"/>
        <v>#DIV/0!</v>
      </c>
      <c r="F45" s="14">
        <f t="shared" si="9"/>
        <v>0</v>
      </c>
    </row>
    <row r="46" spans="1:6" ht="15.5" x14ac:dyDescent="0.35">
      <c r="A46" s="13"/>
      <c r="B46" s="18" t="s">
        <v>62</v>
      </c>
      <c r="C46" s="13"/>
      <c r="D46" s="19" t="e">
        <f>SUM(D27:D45)</f>
        <v>#DIV/0!</v>
      </c>
      <c r="E46" s="17" t="e">
        <f t="shared" si="7"/>
        <v>#DIV/0!</v>
      </c>
      <c r="F46" s="19" t="e">
        <f>SUM(F27:F45)</f>
        <v>#DIV/0!</v>
      </c>
    </row>
    <row r="47" spans="1:6" ht="15.5" x14ac:dyDescent="0.35">
      <c r="A47" s="13"/>
      <c r="B47" s="13"/>
      <c r="C47" s="13"/>
      <c r="D47" s="14"/>
      <c r="E47" s="17" t="s">
        <v>3</v>
      </c>
      <c r="F47" s="14"/>
    </row>
    <row r="48" spans="1:6" ht="15.5" x14ac:dyDescent="0.35">
      <c r="A48" s="12" t="s">
        <v>63</v>
      </c>
      <c r="B48" s="13"/>
      <c r="C48" s="13"/>
      <c r="D48" s="19" t="e">
        <f>D20-D46</f>
        <v>#DIV/0!</v>
      </c>
      <c r="E48" s="17" t="e">
        <f t="shared" si="7"/>
        <v>#DIV/0!</v>
      </c>
      <c r="F48" s="19" t="e">
        <f>F20-F46</f>
        <v>#DIV/0!</v>
      </c>
    </row>
  </sheetData>
  <mergeCells count="4">
    <mergeCell ref="H1:N1"/>
    <mergeCell ref="I3:N5"/>
    <mergeCell ref="I7:N8"/>
    <mergeCell ref="H9:M11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9"/>
  <sheetViews>
    <sheetView workbookViewId="0">
      <selection activeCell="Q17" sqref="Q17"/>
    </sheetView>
  </sheetViews>
  <sheetFormatPr defaultRowHeight="14.5" x14ac:dyDescent="0.35"/>
  <cols>
    <col min="1" max="1" width="14.1796875" style="23" customWidth="1"/>
    <col min="2" max="2" width="37.26953125" style="23" bestFit="1" customWidth="1"/>
    <col min="3" max="4" width="11.26953125" style="23" customWidth="1"/>
    <col min="5" max="5" width="12.453125" style="23" bestFit="1" customWidth="1"/>
    <col min="6" max="6" width="32.1796875" style="23" bestFit="1" customWidth="1"/>
    <col min="7" max="15" width="11.26953125" style="23" customWidth="1"/>
    <col min="16" max="16" width="0" style="23" hidden="1" customWidth="1"/>
    <col min="17" max="256" width="9.1796875" style="23"/>
    <col min="257" max="257" width="14.1796875" style="23" customWidth="1"/>
    <col min="258" max="258" width="32.81640625" style="23" customWidth="1"/>
    <col min="259" max="271" width="11.26953125" style="23" customWidth="1"/>
    <col min="272" max="272" width="0" style="23" hidden="1" customWidth="1"/>
    <col min="273" max="512" width="9.1796875" style="23"/>
    <col min="513" max="513" width="14.1796875" style="23" customWidth="1"/>
    <col min="514" max="514" width="32.81640625" style="23" customWidth="1"/>
    <col min="515" max="527" width="11.26953125" style="23" customWidth="1"/>
    <col min="528" max="528" width="0" style="23" hidden="1" customWidth="1"/>
    <col min="529" max="768" width="9.1796875" style="23"/>
    <col min="769" max="769" width="14.1796875" style="23" customWidth="1"/>
    <col min="770" max="770" width="32.81640625" style="23" customWidth="1"/>
    <col min="771" max="783" width="11.26953125" style="23" customWidth="1"/>
    <col min="784" max="784" width="0" style="23" hidden="1" customWidth="1"/>
    <col min="785" max="1024" width="9.1796875" style="23"/>
    <col min="1025" max="1025" width="14.1796875" style="23" customWidth="1"/>
    <col min="1026" max="1026" width="32.81640625" style="23" customWidth="1"/>
    <col min="1027" max="1039" width="11.26953125" style="23" customWidth="1"/>
    <col min="1040" max="1040" width="0" style="23" hidden="1" customWidth="1"/>
    <col min="1041" max="1280" width="9.1796875" style="23"/>
    <col min="1281" max="1281" width="14.1796875" style="23" customWidth="1"/>
    <col min="1282" max="1282" width="32.81640625" style="23" customWidth="1"/>
    <col min="1283" max="1295" width="11.26953125" style="23" customWidth="1"/>
    <col min="1296" max="1296" width="0" style="23" hidden="1" customWidth="1"/>
    <col min="1297" max="1536" width="9.1796875" style="23"/>
    <col min="1537" max="1537" width="14.1796875" style="23" customWidth="1"/>
    <col min="1538" max="1538" width="32.81640625" style="23" customWidth="1"/>
    <col min="1539" max="1551" width="11.26953125" style="23" customWidth="1"/>
    <col min="1552" max="1552" width="0" style="23" hidden="1" customWidth="1"/>
    <col min="1553" max="1792" width="9.1796875" style="23"/>
    <col min="1793" max="1793" width="14.1796875" style="23" customWidth="1"/>
    <col min="1794" max="1794" width="32.81640625" style="23" customWidth="1"/>
    <col min="1795" max="1807" width="11.26953125" style="23" customWidth="1"/>
    <col min="1808" max="1808" width="0" style="23" hidden="1" customWidth="1"/>
    <col min="1809" max="2048" width="9.1796875" style="23"/>
    <col min="2049" max="2049" width="14.1796875" style="23" customWidth="1"/>
    <col min="2050" max="2050" width="32.81640625" style="23" customWidth="1"/>
    <col min="2051" max="2063" width="11.26953125" style="23" customWidth="1"/>
    <col min="2064" max="2064" width="0" style="23" hidden="1" customWidth="1"/>
    <col min="2065" max="2304" width="9.1796875" style="23"/>
    <col min="2305" max="2305" width="14.1796875" style="23" customWidth="1"/>
    <col min="2306" max="2306" width="32.81640625" style="23" customWidth="1"/>
    <col min="2307" max="2319" width="11.26953125" style="23" customWidth="1"/>
    <col min="2320" max="2320" width="0" style="23" hidden="1" customWidth="1"/>
    <col min="2321" max="2560" width="9.1796875" style="23"/>
    <col min="2561" max="2561" width="14.1796875" style="23" customWidth="1"/>
    <col min="2562" max="2562" width="32.81640625" style="23" customWidth="1"/>
    <col min="2563" max="2575" width="11.26953125" style="23" customWidth="1"/>
    <col min="2576" max="2576" width="0" style="23" hidden="1" customWidth="1"/>
    <col min="2577" max="2816" width="9.1796875" style="23"/>
    <col min="2817" max="2817" width="14.1796875" style="23" customWidth="1"/>
    <col min="2818" max="2818" width="32.81640625" style="23" customWidth="1"/>
    <col min="2819" max="2831" width="11.26953125" style="23" customWidth="1"/>
    <col min="2832" max="2832" width="0" style="23" hidden="1" customWidth="1"/>
    <col min="2833" max="3072" width="9.1796875" style="23"/>
    <col min="3073" max="3073" width="14.1796875" style="23" customWidth="1"/>
    <col min="3074" max="3074" width="32.81640625" style="23" customWidth="1"/>
    <col min="3075" max="3087" width="11.26953125" style="23" customWidth="1"/>
    <col min="3088" max="3088" width="0" style="23" hidden="1" customWidth="1"/>
    <col min="3089" max="3328" width="9.1796875" style="23"/>
    <col min="3329" max="3329" width="14.1796875" style="23" customWidth="1"/>
    <col min="3330" max="3330" width="32.81640625" style="23" customWidth="1"/>
    <col min="3331" max="3343" width="11.26953125" style="23" customWidth="1"/>
    <col min="3344" max="3344" width="0" style="23" hidden="1" customWidth="1"/>
    <col min="3345" max="3584" width="9.1796875" style="23"/>
    <col min="3585" max="3585" width="14.1796875" style="23" customWidth="1"/>
    <col min="3586" max="3586" width="32.81640625" style="23" customWidth="1"/>
    <col min="3587" max="3599" width="11.26953125" style="23" customWidth="1"/>
    <col min="3600" max="3600" width="0" style="23" hidden="1" customWidth="1"/>
    <col min="3601" max="3840" width="9.1796875" style="23"/>
    <col min="3841" max="3841" width="14.1796875" style="23" customWidth="1"/>
    <col min="3842" max="3842" width="32.81640625" style="23" customWidth="1"/>
    <col min="3843" max="3855" width="11.26953125" style="23" customWidth="1"/>
    <col min="3856" max="3856" width="0" style="23" hidden="1" customWidth="1"/>
    <col min="3857" max="4096" width="9.1796875" style="23"/>
    <col min="4097" max="4097" width="14.1796875" style="23" customWidth="1"/>
    <col min="4098" max="4098" width="32.81640625" style="23" customWidth="1"/>
    <col min="4099" max="4111" width="11.26953125" style="23" customWidth="1"/>
    <col min="4112" max="4112" width="0" style="23" hidden="1" customWidth="1"/>
    <col min="4113" max="4352" width="9.1796875" style="23"/>
    <col min="4353" max="4353" width="14.1796875" style="23" customWidth="1"/>
    <col min="4354" max="4354" width="32.81640625" style="23" customWidth="1"/>
    <col min="4355" max="4367" width="11.26953125" style="23" customWidth="1"/>
    <col min="4368" max="4368" width="0" style="23" hidden="1" customWidth="1"/>
    <col min="4369" max="4608" width="9.1796875" style="23"/>
    <col min="4609" max="4609" width="14.1796875" style="23" customWidth="1"/>
    <col min="4610" max="4610" width="32.81640625" style="23" customWidth="1"/>
    <col min="4611" max="4623" width="11.26953125" style="23" customWidth="1"/>
    <col min="4624" max="4624" width="0" style="23" hidden="1" customWidth="1"/>
    <col min="4625" max="4864" width="9.1796875" style="23"/>
    <col min="4865" max="4865" width="14.1796875" style="23" customWidth="1"/>
    <col min="4866" max="4866" width="32.81640625" style="23" customWidth="1"/>
    <col min="4867" max="4879" width="11.26953125" style="23" customWidth="1"/>
    <col min="4880" max="4880" width="0" style="23" hidden="1" customWidth="1"/>
    <col min="4881" max="5120" width="9.1796875" style="23"/>
    <col min="5121" max="5121" width="14.1796875" style="23" customWidth="1"/>
    <col min="5122" max="5122" width="32.81640625" style="23" customWidth="1"/>
    <col min="5123" max="5135" width="11.26953125" style="23" customWidth="1"/>
    <col min="5136" max="5136" width="0" style="23" hidden="1" customWidth="1"/>
    <col min="5137" max="5376" width="9.1796875" style="23"/>
    <col min="5377" max="5377" width="14.1796875" style="23" customWidth="1"/>
    <col min="5378" max="5378" width="32.81640625" style="23" customWidth="1"/>
    <col min="5379" max="5391" width="11.26953125" style="23" customWidth="1"/>
    <col min="5392" max="5392" width="0" style="23" hidden="1" customWidth="1"/>
    <col min="5393" max="5632" width="9.1796875" style="23"/>
    <col min="5633" max="5633" width="14.1796875" style="23" customWidth="1"/>
    <col min="5634" max="5634" width="32.81640625" style="23" customWidth="1"/>
    <col min="5635" max="5647" width="11.26953125" style="23" customWidth="1"/>
    <col min="5648" max="5648" width="0" style="23" hidden="1" customWidth="1"/>
    <col min="5649" max="5888" width="9.1796875" style="23"/>
    <col min="5889" max="5889" width="14.1796875" style="23" customWidth="1"/>
    <col min="5890" max="5890" width="32.81640625" style="23" customWidth="1"/>
    <col min="5891" max="5903" width="11.26953125" style="23" customWidth="1"/>
    <col min="5904" max="5904" width="0" style="23" hidden="1" customWidth="1"/>
    <col min="5905" max="6144" width="9.1796875" style="23"/>
    <col min="6145" max="6145" width="14.1796875" style="23" customWidth="1"/>
    <col min="6146" max="6146" width="32.81640625" style="23" customWidth="1"/>
    <col min="6147" max="6159" width="11.26953125" style="23" customWidth="1"/>
    <col min="6160" max="6160" width="0" style="23" hidden="1" customWidth="1"/>
    <col min="6161" max="6400" width="9.1796875" style="23"/>
    <col min="6401" max="6401" width="14.1796875" style="23" customWidth="1"/>
    <col min="6402" max="6402" width="32.81640625" style="23" customWidth="1"/>
    <col min="6403" max="6415" width="11.26953125" style="23" customWidth="1"/>
    <col min="6416" max="6416" width="0" style="23" hidden="1" customWidth="1"/>
    <col min="6417" max="6656" width="9.1796875" style="23"/>
    <col min="6657" max="6657" width="14.1796875" style="23" customWidth="1"/>
    <col min="6658" max="6658" width="32.81640625" style="23" customWidth="1"/>
    <col min="6659" max="6671" width="11.26953125" style="23" customWidth="1"/>
    <col min="6672" max="6672" width="0" style="23" hidden="1" customWidth="1"/>
    <col min="6673" max="6912" width="9.1796875" style="23"/>
    <col min="6913" max="6913" width="14.1796875" style="23" customWidth="1"/>
    <col min="6914" max="6914" width="32.81640625" style="23" customWidth="1"/>
    <col min="6915" max="6927" width="11.26953125" style="23" customWidth="1"/>
    <col min="6928" max="6928" width="0" style="23" hidden="1" customWidth="1"/>
    <col min="6929" max="7168" width="9.1796875" style="23"/>
    <col min="7169" max="7169" width="14.1796875" style="23" customWidth="1"/>
    <col min="7170" max="7170" width="32.81640625" style="23" customWidth="1"/>
    <col min="7171" max="7183" width="11.26953125" style="23" customWidth="1"/>
    <col min="7184" max="7184" width="0" style="23" hidden="1" customWidth="1"/>
    <col min="7185" max="7424" width="9.1796875" style="23"/>
    <col min="7425" max="7425" width="14.1796875" style="23" customWidth="1"/>
    <col min="7426" max="7426" width="32.81640625" style="23" customWidth="1"/>
    <col min="7427" max="7439" width="11.26953125" style="23" customWidth="1"/>
    <col min="7440" max="7440" width="0" style="23" hidden="1" customWidth="1"/>
    <col min="7441" max="7680" width="9.1796875" style="23"/>
    <col min="7681" max="7681" width="14.1796875" style="23" customWidth="1"/>
    <col min="7682" max="7682" width="32.81640625" style="23" customWidth="1"/>
    <col min="7683" max="7695" width="11.26953125" style="23" customWidth="1"/>
    <col min="7696" max="7696" width="0" style="23" hidden="1" customWidth="1"/>
    <col min="7697" max="7936" width="9.1796875" style="23"/>
    <col min="7937" max="7937" width="14.1796875" style="23" customWidth="1"/>
    <col min="7938" max="7938" width="32.81640625" style="23" customWidth="1"/>
    <col min="7939" max="7951" width="11.26953125" style="23" customWidth="1"/>
    <col min="7952" max="7952" width="0" style="23" hidden="1" customWidth="1"/>
    <col min="7953" max="8192" width="9.1796875" style="23"/>
    <col min="8193" max="8193" width="14.1796875" style="23" customWidth="1"/>
    <col min="8194" max="8194" width="32.81640625" style="23" customWidth="1"/>
    <col min="8195" max="8207" width="11.26953125" style="23" customWidth="1"/>
    <col min="8208" max="8208" width="0" style="23" hidden="1" customWidth="1"/>
    <col min="8209" max="8448" width="9.1796875" style="23"/>
    <col min="8449" max="8449" width="14.1796875" style="23" customWidth="1"/>
    <col min="8450" max="8450" width="32.81640625" style="23" customWidth="1"/>
    <col min="8451" max="8463" width="11.26953125" style="23" customWidth="1"/>
    <col min="8464" max="8464" width="0" style="23" hidden="1" customWidth="1"/>
    <col min="8465" max="8704" width="9.1796875" style="23"/>
    <col min="8705" max="8705" width="14.1796875" style="23" customWidth="1"/>
    <col min="8706" max="8706" width="32.81640625" style="23" customWidth="1"/>
    <col min="8707" max="8719" width="11.26953125" style="23" customWidth="1"/>
    <col min="8720" max="8720" width="0" style="23" hidden="1" customWidth="1"/>
    <col min="8721" max="8960" width="9.1796875" style="23"/>
    <col min="8961" max="8961" width="14.1796875" style="23" customWidth="1"/>
    <col min="8962" max="8962" width="32.81640625" style="23" customWidth="1"/>
    <col min="8963" max="8975" width="11.26953125" style="23" customWidth="1"/>
    <col min="8976" max="8976" width="0" style="23" hidden="1" customWidth="1"/>
    <col min="8977" max="9216" width="9.1796875" style="23"/>
    <col min="9217" max="9217" width="14.1796875" style="23" customWidth="1"/>
    <col min="9218" max="9218" width="32.81640625" style="23" customWidth="1"/>
    <col min="9219" max="9231" width="11.26953125" style="23" customWidth="1"/>
    <col min="9232" max="9232" width="0" style="23" hidden="1" customWidth="1"/>
    <col min="9233" max="9472" width="9.1796875" style="23"/>
    <col min="9473" max="9473" width="14.1796875" style="23" customWidth="1"/>
    <col min="9474" max="9474" width="32.81640625" style="23" customWidth="1"/>
    <col min="9475" max="9487" width="11.26953125" style="23" customWidth="1"/>
    <col min="9488" max="9488" width="0" style="23" hidden="1" customWidth="1"/>
    <col min="9489" max="9728" width="9.1796875" style="23"/>
    <col min="9729" max="9729" width="14.1796875" style="23" customWidth="1"/>
    <col min="9730" max="9730" width="32.81640625" style="23" customWidth="1"/>
    <col min="9731" max="9743" width="11.26953125" style="23" customWidth="1"/>
    <col min="9744" max="9744" width="0" style="23" hidden="1" customWidth="1"/>
    <col min="9745" max="9984" width="9.1796875" style="23"/>
    <col min="9985" max="9985" width="14.1796875" style="23" customWidth="1"/>
    <col min="9986" max="9986" width="32.81640625" style="23" customWidth="1"/>
    <col min="9987" max="9999" width="11.26953125" style="23" customWidth="1"/>
    <col min="10000" max="10000" width="0" style="23" hidden="1" customWidth="1"/>
    <col min="10001" max="10240" width="9.1796875" style="23"/>
    <col min="10241" max="10241" width="14.1796875" style="23" customWidth="1"/>
    <col min="10242" max="10242" width="32.81640625" style="23" customWidth="1"/>
    <col min="10243" max="10255" width="11.26953125" style="23" customWidth="1"/>
    <col min="10256" max="10256" width="0" style="23" hidden="1" customWidth="1"/>
    <col min="10257" max="10496" width="9.1796875" style="23"/>
    <col min="10497" max="10497" width="14.1796875" style="23" customWidth="1"/>
    <col min="10498" max="10498" width="32.81640625" style="23" customWidth="1"/>
    <col min="10499" max="10511" width="11.26953125" style="23" customWidth="1"/>
    <col min="10512" max="10512" width="0" style="23" hidden="1" customWidth="1"/>
    <col min="10513" max="10752" width="9.1796875" style="23"/>
    <col min="10753" max="10753" width="14.1796875" style="23" customWidth="1"/>
    <col min="10754" max="10754" width="32.81640625" style="23" customWidth="1"/>
    <col min="10755" max="10767" width="11.26953125" style="23" customWidth="1"/>
    <col min="10768" max="10768" width="0" style="23" hidden="1" customWidth="1"/>
    <col min="10769" max="11008" width="9.1796875" style="23"/>
    <col min="11009" max="11009" width="14.1796875" style="23" customWidth="1"/>
    <col min="11010" max="11010" width="32.81640625" style="23" customWidth="1"/>
    <col min="11011" max="11023" width="11.26953125" style="23" customWidth="1"/>
    <col min="11024" max="11024" width="0" style="23" hidden="1" customWidth="1"/>
    <col min="11025" max="11264" width="9.1796875" style="23"/>
    <col min="11265" max="11265" width="14.1796875" style="23" customWidth="1"/>
    <col min="11266" max="11266" width="32.81640625" style="23" customWidth="1"/>
    <col min="11267" max="11279" width="11.26953125" style="23" customWidth="1"/>
    <col min="11280" max="11280" width="0" style="23" hidden="1" customWidth="1"/>
    <col min="11281" max="11520" width="9.1796875" style="23"/>
    <col min="11521" max="11521" width="14.1796875" style="23" customWidth="1"/>
    <col min="11522" max="11522" width="32.81640625" style="23" customWidth="1"/>
    <col min="11523" max="11535" width="11.26953125" style="23" customWidth="1"/>
    <col min="11536" max="11536" width="0" style="23" hidden="1" customWidth="1"/>
    <col min="11537" max="11776" width="9.1796875" style="23"/>
    <col min="11777" max="11777" width="14.1796875" style="23" customWidth="1"/>
    <col min="11778" max="11778" width="32.81640625" style="23" customWidth="1"/>
    <col min="11779" max="11791" width="11.26953125" style="23" customWidth="1"/>
    <col min="11792" max="11792" width="0" style="23" hidden="1" customWidth="1"/>
    <col min="11793" max="12032" width="9.1796875" style="23"/>
    <col min="12033" max="12033" width="14.1796875" style="23" customWidth="1"/>
    <col min="12034" max="12034" width="32.81640625" style="23" customWidth="1"/>
    <col min="12035" max="12047" width="11.26953125" style="23" customWidth="1"/>
    <col min="12048" max="12048" width="0" style="23" hidden="1" customWidth="1"/>
    <col min="12049" max="12288" width="9.1796875" style="23"/>
    <col min="12289" max="12289" width="14.1796875" style="23" customWidth="1"/>
    <col min="12290" max="12290" width="32.81640625" style="23" customWidth="1"/>
    <col min="12291" max="12303" width="11.26953125" style="23" customWidth="1"/>
    <col min="12304" max="12304" width="0" style="23" hidden="1" customWidth="1"/>
    <col min="12305" max="12544" width="9.1796875" style="23"/>
    <col min="12545" max="12545" width="14.1796875" style="23" customWidth="1"/>
    <col min="12546" max="12546" width="32.81640625" style="23" customWidth="1"/>
    <col min="12547" max="12559" width="11.26953125" style="23" customWidth="1"/>
    <col min="12560" max="12560" width="0" style="23" hidden="1" customWidth="1"/>
    <col min="12561" max="12800" width="9.1796875" style="23"/>
    <col min="12801" max="12801" width="14.1796875" style="23" customWidth="1"/>
    <col min="12802" max="12802" width="32.81640625" style="23" customWidth="1"/>
    <col min="12803" max="12815" width="11.26953125" style="23" customWidth="1"/>
    <col min="12816" max="12816" width="0" style="23" hidden="1" customWidth="1"/>
    <col min="12817" max="13056" width="9.1796875" style="23"/>
    <col min="13057" max="13057" width="14.1796875" style="23" customWidth="1"/>
    <col min="13058" max="13058" width="32.81640625" style="23" customWidth="1"/>
    <col min="13059" max="13071" width="11.26953125" style="23" customWidth="1"/>
    <col min="13072" max="13072" width="0" style="23" hidden="1" customWidth="1"/>
    <col min="13073" max="13312" width="9.1796875" style="23"/>
    <col min="13313" max="13313" width="14.1796875" style="23" customWidth="1"/>
    <col min="13314" max="13314" width="32.81640625" style="23" customWidth="1"/>
    <col min="13315" max="13327" width="11.26953125" style="23" customWidth="1"/>
    <col min="13328" max="13328" width="0" style="23" hidden="1" customWidth="1"/>
    <col min="13329" max="13568" width="9.1796875" style="23"/>
    <col min="13569" max="13569" width="14.1796875" style="23" customWidth="1"/>
    <col min="13570" max="13570" width="32.81640625" style="23" customWidth="1"/>
    <col min="13571" max="13583" width="11.26953125" style="23" customWidth="1"/>
    <col min="13584" max="13584" width="0" style="23" hidden="1" customWidth="1"/>
    <col min="13585" max="13824" width="9.1796875" style="23"/>
    <col min="13825" max="13825" width="14.1796875" style="23" customWidth="1"/>
    <col min="13826" max="13826" width="32.81640625" style="23" customWidth="1"/>
    <col min="13827" max="13839" width="11.26953125" style="23" customWidth="1"/>
    <col min="13840" max="13840" width="0" style="23" hidden="1" customWidth="1"/>
    <col min="13841" max="14080" width="9.1796875" style="23"/>
    <col min="14081" max="14081" width="14.1796875" style="23" customWidth="1"/>
    <col min="14082" max="14082" width="32.81640625" style="23" customWidth="1"/>
    <col min="14083" max="14095" width="11.26953125" style="23" customWidth="1"/>
    <col min="14096" max="14096" width="0" style="23" hidden="1" customWidth="1"/>
    <col min="14097" max="14336" width="9.1796875" style="23"/>
    <col min="14337" max="14337" width="14.1796875" style="23" customWidth="1"/>
    <col min="14338" max="14338" width="32.81640625" style="23" customWidth="1"/>
    <col min="14339" max="14351" width="11.26953125" style="23" customWidth="1"/>
    <col min="14352" max="14352" width="0" style="23" hidden="1" customWidth="1"/>
    <col min="14353" max="14592" width="9.1796875" style="23"/>
    <col min="14593" max="14593" width="14.1796875" style="23" customWidth="1"/>
    <col min="14594" max="14594" width="32.81640625" style="23" customWidth="1"/>
    <col min="14595" max="14607" width="11.26953125" style="23" customWidth="1"/>
    <col min="14608" max="14608" width="0" style="23" hidden="1" customWidth="1"/>
    <col min="14609" max="14848" width="9.1796875" style="23"/>
    <col min="14849" max="14849" width="14.1796875" style="23" customWidth="1"/>
    <col min="14850" max="14850" width="32.81640625" style="23" customWidth="1"/>
    <col min="14851" max="14863" width="11.26953125" style="23" customWidth="1"/>
    <col min="14864" max="14864" width="0" style="23" hidden="1" customWidth="1"/>
    <col min="14865" max="15104" width="9.1796875" style="23"/>
    <col min="15105" max="15105" width="14.1796875" style="23" customWidth="1"/>
    <col min="15106" max="15106" width="32.81640625" style="23" customWidth="1"/>
    <col min="15107" max="15119" width="11.26953125" style="23" customWidth="1"/>
    <col min="15120" max="15120" width="0" style="23" hidden="1" customWidth="1"/>
    <col min="15121" max="15360" width="9.1796875" style="23"/>
    <col min="15361" max="15361" width="14.1796875" style="23" customWidth="1"/>
    <col min="15362" max="15362" width="32.81640625" style="23" customWidth="1"/>
    <col min="15363" max="15375" width="11.26953125" style="23" customWidth="1"/>
    <col min="15376" max="15376" width="0" style="23" hidden="1" customWidth="1"/>
    <col min="15377" max="15616" width="9.1796875" style="23"/>
    <col min="15617" max="15617" width="14.1796875" style="23" customWidth="1"/>
    <col min="15618" max="15618" width="32.81640625" style="23" customWidth="1"/>
    <col min="15619" max="15631" width="11.26953125" style="23" customWidth="1"/>
    <col min="15632" max="15632" width="0" style="23" hidden="1" customWidth="1"/>
    <col min="15633" max="15872" width="9.1796875" style="23"/>
    <col min="15873" max="15873" width="14.1796875" style="23" customWidth="1"/>
    <col min="15874" max="15874" width="32.81640625" style="23" customWidth="1"/>
    <col min="15875" max="15887" width="11.26953125" style="23" customWidth="1"/>
    <col min="15888" max="15888" width="0" style="23" hidden="1" customWidth="1"/>
    <col min="15889" max="16128" width="9.1796875" style="23"/>
    <col min="16129" max="16129" width="14.1796875" style="23" customWidth="1"/>
    <col min="16130" max="16130" width="32.81640625" style="23" customWidth="1"/>
    <col min="16131" max="16143" width="11.26953125" style="23" customWidth="1"/>
    <col min="16144" max="16144" width="0" style="23" hidden="1" customWidth="1"/>
    <col min="16145" max="16384" width="9.1796875" style="23"/>
  </cols>
  <sheetData>
    <row r="1" spans="1:17" ht="18.5" x14ac:dyDescent="0.45">
      <c r="A1" s="1"/>
      <c r="B1" s="21" t="s">
        <v>0</v>
      </c>
      <c r="C1" s="1"/>
      <c r="D1" s="1"/>
      <c r="E1" s="1"/>
      <c r="F1" s="1"/>
      <c r="G1" s="1"/>
      <c r="H1" s="1"/>
      <c r="I1" s="1"/>
      <c r="J1" s="1"/>
      <c r="K1" s="63" t="s">
        <v>92</v>
      </c>
      <c r="L1" s="64"/>
      <c r="M1" s="64"/>
      <c r="N1" s="64"/>
      <c r="O1" s="64"/>
      <c r="P1" s="64"/>
      <c r="Q1" s="65"/>
    </row>
    <row r="2" spans="1:17" x14ac:dyDescent="0.35">
      <c r="A2" s="1"/>
      <c r="B2" s="1" t="s">
        <v>1</v>
      </c>
      <c r="C2" s="1"/>
      <c r="D2" s="1"/>
      <c r="E2" s="1" t="s">
        <v>65</v>
      </c>
      <c r="F2" s="1"/>
      <c r="G2" s="41">
        <v>2</v>
      </c>
      <c r="H2" s="1"/>
      <c r="I2" s="1"/>
      <c r="J2" s="1"/>
      <c r="K2" s="66"/>
      <c r="L2" s="60"/>
      <c r="M2" s="60"/>
      <c r="N2" s="60"/>
      <c r="O2" s="60"/>
      <c r="P2" s="60"/>
      <c r="Q2" s="67"/>
    </row>
    <row r="3" spans="1:17" x14ac:dyDescent="0.35">
      <c r="A3" s="1"/>
      <c r="B3" s="1"/>
      <c r="C3" s="24"/>
      <c r="D3" s="24"/>
      <c r="E3" s="24"/>
      <c r="F3" s="24"/>
      <c r="G3" s="24"/>
      <c r="H3" s="24"/>
      <c r="I3" s="24"/>
      <c r="J3" s="24"/>
      <c r="K3" s="68" t="s">
        <v>78</v>
      </c>
      <c r="L3" s="52" t="s">
        <v>93</v>
      </c>
      <c r="M3" s="53"/>
      <c r="N3" s="53"/>
      <c r="O3" s="53"/>
      <c r="P3" s="53"/>
      <c r="Q3" s="69"/>
    </row>
    <row r="4" spans="1:17" x14ac:dyDescent="0.35">
      <c r="A4" s="1" t="s">
        <v>64</v>
      </c>
      <c r="B4" s="26" t="s">
        <v>2</v>
      </c>
      <c r="C4" s="2">
        <f t="shared" ref="C4" si="0">SUM(C5:C10)</f>
        <v>0</v>
      </c>
      <c r="D4" s="2"/>
      <c r="E4" s="21" t="s">
        <v>4</v>
      </c>
      <c r="F4" s="26" t="s">
        <v>5</v>
      </c>
      <c r="G4" s="2">
        <f>SUM(G5:G8)</f>
        <v>0</v>
      </c>
      <c r="H4" s="2"/>
      <c r="I4" s="2"/>
      <c r="J4" s="2"/>
      <c r="K4" s="70"/>
      <c r="L4" s="50"/>
      <c r="M4" s="51"/>
      <c r="N4" s="51"/>
      <c r="O4" s="51"/>
      <c r="P4" s="51"/>
      <c r="Q4" s="71"/>
    </row>
    <row r="5" spans="1:17" x14ac:dyDescent="0.35">
      <c r="A5" s="47">
        <v>4.4444444444444446E-2</v>
      </c>
      <c r="B5" s="27" t="s">
        <v>85</v>
      </c>
      <c r="C5" s="40">
        <v>0</v>
      </c>
      <c r="D5" s="28"/>
      <c r="E5" s="29">
        <v>300</v>
      </c>
      <c r="F5" s="27" t="s">
        <v>85</v>
      </c>
      <c r="G5" s="40">
        <v>0</v>
      </c>
      <c r="H5" s="28"/>
      <c r="I5" s="28">
        <f>+G5*E5</f>
        <v>0</v>
      </c>
      <c r="J5" s="28">
        <f>+I5*50</f>
        <v>0</v>
      </c>
      <c r="K5" s="72"/>
      <c r="L5" s="54"/>
      <c r="M5" s="55"/>
      <c r="N5" s="55"/>
      <c r="O5" s="55"/>
      <c r="P5" s="55"/>
      <c r="Q5" s="73"/>
    </row>
    <row r="6" spans="1:17" x14ac:dyDescent="0.35">
      <c r="A6" s="47">
        <v>4.5138888888888888E-2</v>
      </c>
      <c r="B6" s="27" t="s">
        <v>86</v>
      </c>
      <c r="C6" s="40">
        <v>0</v>
      </c>
      <c r="D6" s="28"/>
      <c r="E6" s="29">
        <v>250</v>
      </c>
      <c r="F6" s="27" t="s">
        <v>86</v>
      </c>
      <c r="G6" s="40">
        <v>0</v>
      </c>
      <c r="H6" s="28"/>
      <c r="I6" s="28">
        <f t="shared" ref="I6:I10" si="1">+G6*E6</f>
        <v>0</v>
      </c>
      <c r="J6" s="28">
        <f t="shared" ref="J6:J10" si="2">+I6*50</f>
        <v>0</v>
      </c>
      <c r="K6" s="70"/>
      <c r="L6" s="60"/>
      <c r="M6" s="60"/>
      <c r="N6" s="60"/>
      <c r="O6" s="60"/>
      <c r="P6" s="60"/>
      <c r="Q6" s="67"/>
    </row>
    <row r="7" spans="1:17" x14ac:dyDescent="0.35">
      <c r="A7" s="47">
        <v>4.8611111111111112E-2</v>
      </c>
      <c r="B7" s="27" t="s">
        <v>81</v>
      </c>
      <c r="C7" s="40">
        <v>0</v>
      </c>
      <c r="D7" s="28"/>
      <c r="E7" s="29">
        <v>200</v>
      </c>
      <c r="F7" s="27" t="s">
        <v>81</v>
      </c>
      <c r="G7" s="40">
        <v>0</v>
      </c>
      <c r="H7" s="28"/>
      <c r="I7" s="28">
        <f t="shared" si="1"/>
        <v>0</v>
      </c>
      <c r="J7" s="28">
        <f t="shared" si="2"/>
        <v>0</v>
      </c>
      <c r="K7" s="68" t="s">
        <v>79</v>
      </c>
      <c r="L7" s="58" t="s">
        <v>91</v>
      </c>
      <c r="M7" s="56"/>
      <c r="N7" s="56"/>
      <c r="O7" s="56"/>
      <c r="P7" s="56"/>
      <c r="Q7" s="74"/>
    </row>
    <row r="8" spans="1:17" x14ac:dyDescent="0.35">
      <c r="A8" s="47">
        <v>4.9999999999999996E-2</v>
      </c>
      <c r="B8" s="27" t="s">
        <v>82</v>
      </c>
      <c r="C8" s="40">
        <v>0</v>
      </c>
      <c r="D8" s="28"/>
      <c r="E8" s="29">
        <v>200</v>
      </c>
      <c r="F8" s="27" t="s">
        <v>82</v>
      </c>
      <c r="G8" s="40">
        <v>0</v>
      </c>
      <c r="H8" s="28"/>
      <c r="I8" s="28">
        <f t="shared" si="1"/>
        <v>0</v>
      </c>
      <c r="J8" s="28">
        <f t="shared" si="2"/>
        <v>0</v>
      </c>
      <c r="K8" s="75"/>
      <c r="L8" s="59"/>
      <c r="M8" s="57"/>
      <c r="N8" s="57"/>
      <c r="O8" s="57"/>
      <c r="P8" s="57"/>
      <c r="Q8" s="76"/>
    </row>
    <row r="9" spans="1:17" x14ac:dyDescent="0.35">
      <c r="A9" s="47">
        <v>5.2083333333333336E-2</v>
      </c>
      <c r="B9" s="27" t="s">
        <v>83</v>
      </c>
      <c r="C9" s="40">
        <v>0</v>
      </c>
      <c r="D9" s="28"/>
      <c r="E9" s="29">
        <v>200</v>
      </c>
      <c r="F9" s="27" t="s">
        <v>83</v>
      </c>
      <c r="G9" s="40">
        <v>0</v>
      </c>
      <c r="H9" s="28"/>
      <c r="I9" s="28">
        <f t="shared" si="1"/>
        <v>0</v>
      </c>
      <c r="J9" s="28">
        <f t="shared" si="2"/>
        <v>0</v>
      </c>
      <c r="K9" s="77" t="s">
        <v>94</v>
      </c>
      <c r="L9" s="61"/>
      <c r="M9" s="61"/>
      <c r="N9" s="61"/>
      <c r="O9" s="61"/>
      <c r="P9" s="61"/>
      <c r="Q9" s="67"/>
    </row>
    <row r="10" spans="1:17" x14ac:dyDescent="0.35">
      <c r="A10" s="47">
        <v>5.5555555555555552E-2</v>
      </c>
      <c r="B10" s="27" t="s">
        <v>84</v>
      </c>
      <c r="C10" s="40">
        <v>0</v>
      </c>
      <c r="D10" s="28"/>
      <c r="E10" s="29">
        <v>200</v>
      </c>
      <c r="F10" s="27" t="s">
        <v>84</v>
      </c>
      <c r="G10" s="40">
        <v>0</v>
      </c>
      <c r="H10" s="28"/>
      <c r="I10" s="28">
        <f t="shared" si="1"/>
        <v>0</v>
      </c>
      <c r="J10" s="28">
        <f t="shared" si="2"/>
        <v>0</v>
      </c>
      <c r="K10" s="78"/>
      <c r="L10" s="62"/>
      <c r="M10" s="62"/>
      <c r="N10" s="62"/>
      <c r="O10" s="62"/>
      <c r="P10" s="62"/>
      <c r="Q10" s="67"/>
    </row>
    <row r="11" spans="1:17" ht="15" thickBot="1" x14ac:dyDescent="0.4">
      <c r="A11" s="1"/>
      <c r="B11" s="27"/>
      <c r="C11" s="28"/>
      <c r="D11" s="28"/>
      <c r="E11" s="28"/>
      <c r="F11" s="28"/>
      <c r="G11" s="28"/>
      <c r="H11" s="28"/>
      <c r="I11" s="28"/>
      <c r="J11" s="28">
        <f>SUM(J5:J10)</f>
        <v>0</v>
      </c>
      <c r="K11" s="79"/>
      <c r="L11" s="80"/>
      <c r="M11" s="80"/>
      <c r="N11" s="80"/>
      <c r="O11" s="80"/>
      <c r="P11" s="80"/>
      <c r="Q11" s="81"/>
    </row>
    <row r="12" spans="1:17" x14ac:dyDescent="0.35">
      <c r="A12" s="1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2"/>
    </row>
    <row r="13" spans="1:17" x14ac:dyDescent="0.35">
      <c r="A13" s="1" t="s">
        <v>66</v>
      </c>
      <c r="B13" s="26" t="s">
        <v>71</v>
      </c>
      <c r="C13" s="28" t="s">
        <v>67</v>
      </c>
      <c r="D13" s="28"/>
      <c r="E13" s="28">
        <f>SUM(E14:E20)+SUM(E22:E24)</f>
        <v>7</v>
      </c>
      <c r="F13" s="26" t="s">
        <v>70</v>
      </c>
      <c r="G13" s="28" t="s">
        <v>67</v>
      </c>
      <c r="H13" s="28"/>
      <c r="I13" s="28"/>
      <c r="J13" s="28"/>
      <c r="K13" s="28"/>
      <c r="L13" s="28"/>
      <c r="M13" s="28"/>
      <c r="N13" s="28"/>
      <c r="O13" s="25"/>
      <c r="P13" s="22"/>
    </row>
    <row r="14" spans="1:17" x14ac:dyDescent="0.35">
      <c r="A14" s="41"/>
      <c r="B14" s="27" t="s">
        <v>85</v>
      </c>
      <c r="C14" s="40">
        <v>0</v>
      </c>
      <c r="D14" s="28"/>
      <c r="E14" s="28">
        <f t="shared" ref="E14:E20" si="3">IF(G5&gt;(C5/2),A14,1)</f>
        <v>1</v>
      </c>
      <c r="F14" s="27" t="s">
        <v>85</v>
      </c>
      <c r="G14" s="28" t="e">
        <f>+C14/A14*E14</f>
        <v>#DIV/0!</v>
      </c>
      <c r="H14" s="28"/>
      <c r="I14" s="28"/>
      <c r="J14" s="28"/>
      <c r="K14" s="28"/>
      <c r="L14" s="28"/>
      <c r="M14" s="28"/>
      <c r="N14" s="28"/>
      <c r="O14" s="25"/>
      <c r="P14" s="22"/>
    </row>
    <row r="15" spans="1:17" x14ac:dyDescent="0.35">
      <c r="A15" s="41"/>
      <c r="B15" s="27" t="s">
        <v>86</v>
      </c>
      <c r="C15" s="40">
        <v>0</v>
      </c>
      <c r="D15" s="28"/>
      <c r="E15" s="28">
        <f t="shared" si="3"/>
        <v>1</v>
      </c>
      <c r="F15" s="27" t="s">
        <v>86</v>
      </c>
      <c r="G15" s="28" t="e">
        <f t="shared" ref="G15:G20" si="4">+C15/A15*E15</f>
        <v>#DIV/0!</v>
      </c>
      <c r="H15" s="28"/>
      <c r="I15" s="28"/>
      <c r="J15" s="28"/>
      <c r="K15" s="28"/>
      <c r="L15" s="28"/>
      <c r="M15" s="28"/>
      <c r="N15" s="28"/>
      <c r="O15" s="25"/>
      <c r="P15" s="22"/>
    </row>
    <row r="16" spans="1:17" x14ac:dyDescent="0.35">
      <c r="A16" s="41"/>
      <c r="B16" s="27" t="s">
        <v>81</v>
      </c>
      <c r="C16" s="40">
        <v>0</v>
      </c>
      <c r="D16" s="28"/>
      <c r="E16" s="28">
        <f t="shared" si="3"/>
        <v>1</v>
      </c>
      <c r="F16" s="27" t="s">
        <v>81</v>
      </c>
      <c r="G16" s="28" t="e">
        <f t="shared" si="4"/>
        <v>#DIV/0!</v>
      </c>
      <c r="H16" s="28"/>
      <c r="I16" s="28"/>
      <c r="J16" s="28"/>
      <c r="K16" s="28"/>
      <c r="L16" s="28"/>
      <c r="M16" s="28"/>
      <c r="N16" s="28"/>
      <c r="O16" s="25"/>
      <c r="P16" s="22"/>
    </row>
    <row r="17" spans="1:18" x14ac:dyDescent="0.35">
      <c r="A17" s="41"/>
      <c r="B17" s="27" t="s">
        <v>82</v>
      </c>
      <c r="C17" s="40">
        <v>0</v>
      </c>
      <c r="D17" s="28"/>
      <c r="E17" s="28">
        <f t="shared" si="3"/>
        <v>1</v>
      </c>
      <c r="F17" s="27" t="s">
        <v>82</v>
      </c>
      <c r="G17" s="28" t="e">
        <f t="shared" si="4"/>
        <v>#DIV/0!</v>
      </c>
      <c r="H17" s="28"/>
      <c r="I17" s="28"/>
      <c r="J17" s="28"/>
      <c r="K17" s="28"/>
      <c r="L17" s="28"/>
      <c r="M17" s="28"/>
      <c r="N17" s="28"/>
      <c r="O17" s="25"/>
      <c r="P17" s="22"/>
    </row>
    <row r="18" spans="1:18" x14ac:dyDescent="0.35">
      <c r="A18" s="41"/>
      <c r="B18" s="27" t="s">
        <v>83</v>
      </c>
      <c r="C18" s="40">
        <v>0</v>
      </c>
      <c r="D18" s="28"/>
      <c r="E18" s="28">
        <f t="shared" si="3"/>
        <v>1</v>
      </c>
      <c r="F18" s="27" t="s">
        <v>83</v>
      </c>
      <c r="G18" s="28" t="e">
        <f t="shared" si="4"/>
        <v>#DIV/0!</v>
      </c>
      <c r="H18" s="28"/>
      <c r="I18" s="28"/>
      <c r="J18" s="28"/>
      <c r="K18" s="28"/>
      <c r="L18" s="28"/>
      <c r="M18" s="28"/>
      <c r="N18" s="28"/>
      <c r="O18" s="25"/>
      <c r="P18" s="22"/>
    </row>
    <row r="19" spans="1:18" x14ac:dyDescent="0.35">
      <c r="A19" s="41"/>
      <c r="B19" s="27" t="s">
        <v>84</v>
      </c>
      <c r="C19" s="40">
        <v>0</v>
      </c>
      <c r="D19" s="28"/>
      <c r="E19" s="28">
        <f t="shared" si="3"/>
        <v>1</v>
      </c>
      <c r="F19" s="27" t="s">
        <v>84</v>
      </c>
      <c r="G19" s="28" t="e">
        <f t="shared" si="4"/>
        <v>#DIV/0!</v>
      </c>
      <c r="H19" s="28"/>
      <c r="I19" s="28"/>
      <c r="J19" s="28"/>
      <c r="K19" s="28"/>
      <c r="L19" s="28"/>
      <c r="M19" s="28"/>
      <c r="N19" s="28"/>
      <c r="O19" s="25"/>
      <c r="P19" s="22"/>
    </row>
    <row r="20" spans="1:18" x14ac:dyDescent="0.35">
      <c r="A20" s="41"/>
      <c r="B20" s="27" t="s">
        <v>68</v>
      </c>
      <c r="C20" s="40">
        <v>0</v>
      </c>
      <c r="D20" s="28"/>
      <c r="E20" s="28">
        <f t="shared" si="3"/>
        <v>1</v>
      </c>
      <c r="F20" s="27" t="s">
        <v>68</v>
      </c>
      <c r="G20" s="28" t="e">
        <f t="shared" si="4"/>
        <v>#DIV/0!</v>
      </c>
      <c r="H20" s="28"/>
      <c r="I20" s="28"/>
      <c r="J20" s="28"/>
      <c r="K20" s="28"/>
      <c r="L20" s="28"/>
      <c r="M20" s="28"/>
      <c r="N20" s="28"/>
      <c r="O20" s="25"/>
      <c r="P20" s="22"/>
    </row>
    <row r="21" spans="1:18" x14ac:dyDescent="0.35">
      <c r="A21" s="41" t="s">
        <v>74</v>
      </c>
      <c r="B21" s="27"/>
      <c r="C21" s="40">
        <v>0</v>
      </c>
      <c r="D21" s="28"/>
      <c r="E21" s="41" t="s">
        <v>74</v>
      </c>
      <c r="F21" s="27"/>
      <c r="G21" s="28"/>
      <c r="H21" s="28"/>
      <c r="I21" s="28"/>
      <c r="J21" s="28"/>
      <c r="K21" s="28"/>
      <c r="L21" s="28"/>
      <c r="M21" s="28"/>
      <c r="N21" s="28"/>
      <c r="O21" s="25"/>
      <c r="P21" s="22"/>
    </row>
    <row r="22" spans="1:18" x14ac:dyDescent="0.35">
      <c r="A22" s="41"/>
      <c r="B22" s="27" t="s">
        <v>69</v>
      </c>
      <c r="C22" s="40">
        <v>0</v>
      </c>
      <c r="D22" s="28"/>
      <c r="E22" s="28">
        <f>+A22</f>
        <v>0</v>
      </c>
      <c r="F22" s="27" t="s">
        <v>69</v>
      </c>
      <c r="G22" s="28">
        <f>+C22</f>
        <v>0</v>
      </c>
      <c r="H22" s="28"/>
      <c r="I22" s="28"/>
      <c r="J22" s="28"/>
      <c r="K22" s="28"/>
      <c r="L22" s="28"/>
      <c r="M22" s="28"/>
      <c r="N22" s="28"/>
      <c r="O22" s="25"/>
      <c r="P22" s="22"/>
    </row>
    <row r="23" spans="1:18" x14ac:dyDescent="0.35">
      <c r="A23" s="41"/>
      <c r="B23" s="27" t="s">
        <v>72</v>
      </c>
      <c r="C23" s="40">
        <v>0</v>
      </c>
      <c r="D23" s="28"/>
      <c r="E23" s="28">
        <f>+A23</f>
        <v>0</v>
      </c>
      <c r="F23" s="27" t="s">
        <v>72</v>
      </c>
      <c r="G23" s="28">
        <f>+C23</f>
        <v>0</v>
      </c>
      <c r="H23" s="28"/>
      <c r="I23" s="28"/>
      <c r="J23" s="28"/>
      <c r="K23" s="28"/>
      <c r="L23" s="28"/>
      <c r="M23" s="28"/>
      <c r="N23" s="28"/>
      <c r="O23" s="25"/>
      <c r="P23" s="22"/>
    </row>
    <row r="24" spans="1:18" x14ac:dyDescent="0.35">
      <c r="A24" s="41"/>
      <c r="B24" s="27" t="s">
        <v>73</v>
      </c>
      <c r="C24" s="40">
        <v>0</v>
      </c>
      <c r="D24" s="28"/>
      <c r="E24" s="28">
        <f>+A24</f>
        <v>0</v>
      </c>
      <c r="F24" s="27" t="s">
        <v>73</v>
      </c>
      <c r="G24" s="28">
        <f>+C24</f>
        <v>0</v>
      </c>
      <c r="H24" s="28"/>
      <c r="I24" s="28"/>
      <c r="J24" s="28"/>
      <c r="K24" s="28"/>
      <c r="L24" s="28"/>
      <c r="M24" s="28"/>
      <c r="N24" s="28"/>
      <c r="O24" s="25"/>
      <c r="P24" s="22"/>
    </row>
    <row r="25" spans="1:18" x14ac:dyDescent="0.35">
      <c r="A25" s="41"/>
      <c r="B25" s="27"/>
      <c r="C25" s="4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5"/>
      <c r="P25" s="22"/>
    </row>
    <row r="26" spans="1:18" x14ac:dyDescent="0.35">
      <c r="A26" s="41"/>
      <c r="B26" s="27"/>
      <c r="C26" s="40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5"/>
      <c r="P26" s="22"/>
    </row>
    <row r="27" spans="1:18" x14ac:dyDescent="0.35">
      <c r="A27" s="41"/>
      <c r="B27" s="27"/>
      <c r="C27" s="40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5"/>
      <c r="P27" s="22"/>
    </row>
    <row r="28" spans="1:18" x14ac:dyDescent="0.35">
      <c r="A28" s="29"/>
      <c r="B28" s="26" t="s">
        <v>6</v>
      </c>
      <c r="C28" s="2">
        <v>100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5"/>
      <c r="P28" s="22"/>
    </row>
    <row r="29" spans="1:18" x14ac:dyDescent="0.35">
      <c r="A29" s="21" t="s">
        <v>7</v>
      </c>
      <c r="B29" s="1" t="s">
        <v>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2"/>
    </row>
    <row r="30" spans="1:18" x14ac:dyDescent="0.35">
      <c r="A30" s="42">
        <v>0</v>
      </c>
      <c r="B30" s="1" t="s">
        <v>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22"/>
    </row>
    <row r="31" spans="1:18" x14ac:dyDescent="0.35">
      <c r="A31" s="42">
        <v>0</v>
      </c>
      <c r="B31" s="1" t="s">
        <v>89</v>
      </c>
      <c r="D31" s="3">
        <f>+Budget!D7+Budget!D6</f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22"/>
    </row>
    <row r="32" spans="1:18" x14ac:dyDescent="0.35">
      <c r="A32" s="1"/>
      <c r="B32" s="1" t="s">
        <v>10</v>
      </c>
      <c r="C32" s="43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2"/>
      <c r="R32" s="23" t="s">
        <v>3</v>
      </c>
    </row>
    <row r="33" spans="1:18" x14ac:dyDescent="0.35">
      <c r="A33" s="1"/>
      <c r="B33" s="1" t="s">
        <v>11</v>
      </c>
      <c r="C33" s="43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2"/>
      <c r="R33" s="23" t="s">
        <v>3</v>
      </c>
    </row>
    <row r="34" spans="1:18" x14ac:dyDescent="0.35">
      <c r="A34" s="1"/>
      <c r="B34" s="1" t="s">
        <v>12</v>
      </c>
      <c r="C34" s="43"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22"/>
      <c r="Q34" s="23" t="s">
        <v>3</v>
      </c>
      <c r="R34" s="23" t="s">
        <v>3</v>
      </c>
    </row>
    <row r="35" spans="1:18" x14ac:dyDescent="0.35">
      <c r="A35" s="1"/>
      <c r="B35" s="1" t="s">
        <v>13</v>
      </c>
      <c r="C35" s="43"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2"/>
      <c r="R35" s="23" t="s">
        <v>3</v>
      </c>
    </row>
    <row r="36" spans="1:18" x14ac:dyDescent="0.35">
      <c r="A36" s="1"/>
      <c r="B36" s="1" t="s">
        <v>14</v>
      </c>
      <c r="C36" s="43"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22"/>
    </row>
    <row r="37" spans="1:18" x14ac:dyDescent="0.35">
      <c r="A37" s="42">
        <v>0</v>
      </c>
      <c r="B37" s="1" t="s">
        <v>15</v>
      </c>
      <c r="C37" s="3">
        <f>-$A$37*(((G5*$E$5)+(G6*$E$6)+(G7*$E$7)+(G8*$E$8)+(G9*$E$9)+(G10*$E$10)))*SUM($G$2)</f>
        <v>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22"/>
      <c r="R37" s="23" t="s">
        <v>3</v>
      </c>
    </row>
    <row r="38" spans="1:18" s="33" customFormat="1" x14ac:dyDescent="0.35">
      <c r="A38" s="31"/>
      <c r="B38" s="31" t="s">
        <v>16</v>
      </c>
      <c r="C38" s="4">
        <f>+SUM(C32:C37)</f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32" t="e">
        <f>O38/$O$38</f>
        <v>#DIV/0!</v>
      </c>
    </row>
    <row r="39" spans="1:18" x14ac:dyDescent="0.35">
      <c r="A39" s="1"/>
      <c r="B39" s="1"/>
      <c r="C39" s="3" t="s">
        <v>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22"/>
    </row>
    <row r="40" spans="1:18" x14ac:dyDescent="0.35">
      <c r="A40" s="1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22"/>
    </row>
    <row r="41" spans="1:18" x14ac:dyDescent="0.35">
      <c r="A41" s="34"/>
      <c r="B41" s="1" t="s">
        <v>90</v>
      </c>
      <c r="C41" s="3">
        <f>+G24+G23</f>
        <v>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5" t="e">
        <f>O41/$O$38</f>
        <v>#DIV/0!</v>
      </c>
    </row>
    <row r="42" spans="1:18" x14ac:dyDescent="0.35">
      <c r="A42" s="34"/>
      <c r="B42" s="1"/>
      <c r="C42" s="3">
        <f>+G22</f>
        <v>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5"/>
    </row>
    <row r="43" spans="1:18" x14ac:dyDescent="0.35">
      <c r="A43" s="34"/>
      <c r="B43" s="1" t="s">
        <v>17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5" t="e">
        <f>O43/$O$38</f>
        <v>#DIV/0!</v>
      </c>
    </row>
    <row r="44" spans="1:18" x14ac:dyDescent="0.35">
      <c r="A44" s="36">
        <v>0.08</v>
      </c>
      <c r="B44" s="1" t="s">
        <v>18</v>
      </c>
      <c r="C44" s="3">
        <f>+SUM(C41:C42)*$A$44</f>
        <v>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5" t="e">
        <f>O44/$O$38</f>
        <v>#DIV/0!</v>
      </c>
    </row>
    <row r="45" spans="1:18" x14ac:dyDescent="0.35">
      <c r="A45" s="1"/>
      <c r="B45" s="1" t="s">
        <v>19</v>
      </c>
      <c r="C45" s="3">
        <v>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5" t="e">
        <f>O45/$O$38</f>
        <v>#DIV/0!</v>
      </c>
    </row>
    <row r="46" spans="1:18" x14ac:dyDescent="0.35">
      <c r="A46" s="1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5"/>
    </row>
    <row r="47" spans="1:18" x14ac:dyDescent="0.35">
      <c r="A47" s="1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5"/>
    </row>
    <row r="48" spans="1:18" x14ac:dyDescent="0.35">
      <c r="A48" s="1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5"/>
    </row>
    <row r="49" spans="1:16" x14ac:dyDescent="0.35">
      <c r="A49" s="1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5"/>
    </row>
    <row r="50" spans="1:16" x14ac:dyDescent="0.35">
      <c r="A50" s="30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5"/>
    </row>
    <row r="51" spans="1:16" x14ac:dyDescent="0.35">
      <c r="A51" s="30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5"/>
    </row>
    <row r="52" spans="1:16" x14ac:dyDescent="0.35">
      <c r="A52" s="1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5"/>
    </row>
    <row r="53" spans="1:16" x14ac:dyDescent="0.35">
      <c r="A53" s="1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5"/>
    </row>
    <row r="54" spans="1:16" x14ac:dyDescent="0.35">
      <c r="A54" s="1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5"/>
    </row>
    <row r="55" spans="1:16" x14ac:dyDescent="0.35">
      <c r="A55" s="1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5"/>
    </row>
    <row r="56" spans="1:16" x14ac:dyDescent="0.35">
      <c r="A56" s="1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5"/>
    </row>
    <row r="57" spans="1:16" x14ac:dyDescent="0.35">
      <c r="A57" s="1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5"/>
    </row>
    <row r="58" spans="1:16" x14ac:dyDescent="0.35">
      <c r="A58" s="1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5"/>
    </row>
    <row r="59" spans="1:16" x14ac:dyDescent="0.35">
      <c r="A59" s="1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5"/>
    </row>
    <row r="60" spans="1:16" x14ac:dyDescent="0.35">
      <c r="A60" s="1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5"/>
    </row>
    <row r="61" spans="1:16" x14ac:dyDescent="0.35">
      <c r="A61" s="1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5"/>
    </row>
    <row r="62" spans="1:16" x14ac:dyDescent="0.35">
      <c r="A62" s="1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5"/>
    </row>
    <row r="63" spans="1:16" x14ac:dyDescent="0.35">
      <c r="A63" s="1"/>
      <c r="B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5"/>
    </row>
    <row r="64" spans="1:16" ht="15" thickBot="1" x14ac:dyDescent="0.4">
      <c r="A64" s="1"/>
      <c r="B64" s="1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"/>
      <c r="P64" s="35"/>
    </row>
    <row r="65" spans="1:16" ht="15" thickTop="1" x14ac:dyDescent="0.35">
      <c r="A65" s="1"/>
      <c r="B65" s="2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1"/>
      <c r="P65" s="38"/>
    </row>
    <row r="66" spans="1:16" x14ac:dyDescent="0.35">
      <c r="P66" s="22"/>
    </row>
    <row r="67" spans="1:16" x14ac:dyDescent="0.3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22"/>
    </row>
    <row r="68" spans="1:16" x14ac:dyDescent="0.35"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22"/>
    </row>
    <row r="69" spans="1:16" x14ac:dyDescent="0.35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22"/>
    </row>
    <row r="70" spans="1:16" x14ac:dyDescent="0.3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22"/>
    </row>
    <row r="71" spans="1:16" x14ac:dyDescent="0.35">
      <c r="P71" s="22"/>
    </row>
    <row r="72" spans="1:16" x14ac:dyDescent="0.35">
      <c r="P72" s="22"/>
    </row>
    <row r="73" spans="1:16" ht="15" x14ac:dyDescent="0.25">
      <c r="P73" s="22"/>
    </row>
    <row r="74" spans="1:16" ht="15" x14ac:dyDescent="0.25">
      <c r="P74" s="22"/>
    </row>
    <row r="75" spans="1:16" ht="15" x14ac:dyDescent="0.25">
      <c r="P75" s="22"/>
    </row>
    <row r="76" spans="1:16" ht="15" x14ac:dyDescent="0.25">
      <c r="P76" s="22"/>
    </row>
    <row r="77" spans="1:16" ht="15" x14ac:dyDescent="0.25">
      <c r="P77" s="22"/>
    </row>
    <row r="78" spans="1:16" ht="15" x14ac:dyDescent="0.25">
      <c r="P78" s="22"/>
    </row>
    <row r="79" spans="1:16" ht="15" x14ac:dyDescent="0.25">
      <c r="P79" s="22"/>
    </row>
    <row r="80" spans="1:16" ht="15" x14ac:dyDescent="0.25">
      <c r="P80" s="22"/>
    </row>
    <row r="81" spans="16:16" ht="15" x14ac:dyDescent="0.25">
      <c r="P81" s="22"/>
    </row>
    <row r="82" spans="16:16" ht="15" x14ac:dyDescent="0.25">
      <c r="P82" s="22"/>
    </row>
    <row r="83" spans="16:16" ht="15" x14ac:dyDescent="0.25">
      <c r="P83" s="22"/>
    </row>
    <row r="84" spans="16:16" ht="15" x14ac:dyDescent="0.25">
      <c r="P84" s="22"/>
    </row>
    <row r="85" spans="16:16" ht="15" x14ac:dyDescent="0.25">
      <c r="P85" s="22"/>
    </row>
    <row r="86" spans="16:16" ht="15" x14ac:dyDescent="0.25">
      <c r="P86" s="22"/>
    </row>
    <row r="87" spans="16:16" ht="15" x14ac:dyDescent="0.25">
      <c r="P87" s="22"/>
    </row>
    <row r="88" spans="16:16" ht="15" x14ac:dyDescent="0.25">
      <c r="P88" s="22"/>
    </row>
    <row r="89" spans="16:16" ht="15" x14ac:dyDescent="0.25">
      <c r="P89" s="22"/>
    </row>
  </sheetData>
  <mergeCells count="7">
    <mergeCell ref="B67:O67"/>
    <mergeCell ref="B68:O68"/>
    <mergeCell ref="B69:O69"/>
    <mergeCell ref="K1:Q1"/>
    <mergeCell ref="L3:Q5"/>
    <mergeCell ref="L7:Q8"/>
    <mergeCell ref="K9:P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Calculations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Kaiser</dc:creator>
  <cp:lastModifiedBy>Jessica Read</cp:lastModifiedBy>
  <dcterms:created xsi:type="dcterms:W3CDTF">2018-09-17T20:49:55Z</dcterms:created>
  <dcterms:modified xsi:type="dcterms:W3CDTF">2021-01-13T20:21:42Z</dcterms:modified>
</cp:coreProperties>
</file>